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2 кл. мат" sheetId="1" r:id="rId1"/>
    <sheet name="Решаемость 2 кл. мат" sheetId="2" r:id="rId2"/>
    <sheet name="Проблемные зоны 2 кл. мат" sheetId="4" r:id="rId3"/>
    <sheet name="Необъективность 2 кл. мат" sheetId="10" r:id="rId4"/>
    <sheet name="Адресные кейсы" sheetId="6" r:id="rId5"/>
    <sheet name="Необьективность" sheetId="7" r:id="rId6"/>
  </sheets>
  <definedNames>
    <definedName name="_GoBack" localSheetId="4">'Адресные кейсы'!#REF!</definedName>
  </definedNames>
  <calcPr calcId="125725"/>
</workbook>
</file>

<file path=xl/calcChain.xml><?xml version="1.0" encoding="utf-8"?>
<calcChain xmlns="http://schemas.openxmlformats.org/spreadsheetml/2006/main">
  <c r="I3" i="6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"/>
  <c r="C9"/>
  <c r="D9"/>
  <c r="E9"/>
  <c r="F9"/>
  <c r="G9"/>
  <c r="H9"/>
  <c r="C10"/>
  <c r="D10"/>
  <c r="E10"/>
  <c r="F10"/>
  <c r="G10"/>
  <c r="H10"/>
  <c r="H2" i="7"/>
  <c r="H3" s="1"/>
  <c r="G2"/>
  <c r="F2"/>
  <c r="F3" s="1"/>
  <c r="E2"/>
  <c r="D2"/>
  <c r="D3" s="1"/>
  <c r="C2"/>
  <c r="G3"/>
  <c r="E3"/>
  <c r="C3"/>
  <c r="H25" i="6"/>
  <c r="G25"/>
  <c r="F25"/>
  <c r="E25"/>
  <c r="D25"/>
  <c r="C25"/>
  <c r="H24"/>
  <c r="G24"/>
  <c r="F24"/>
  <c r="E24"/>
  <c r="D24"/>
  <c r="C24"/>
  <c r="H23"/>
  <c r="G23"/>
  <c r="F23"/>
  <c r="E23"/>
  <c r="D23"/>
  <c r="C23"/>
  <c r="H22"/>
  <c r="G22"/>
  <c r="F22"/>
  <c r="E22"/>
  <c r="D22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H17"/>
  <c r="G17"/>
  <c r="F17"/>
  <c r="E17"/>
  <c r="D17"/>
  <c r="C17"/>
  <c r="H16"/>
  <c r="G16"/>
  <c r="F16"/>
  <c r="E16"/>
  <c r="D16"/>
  <c r="C16"/>
  <c r="H15"/>
  <c r="G15"/>
  <c r="F15"/>
  <c r="E15"/>
  <c r="D15"/>
  <c r="C15"/>
  <c r="H14"/>
  <c r="G14"/>
  <c r="F14"/>
  <c r="E14"/>
  <c r="D14"/>
  <c r="C14"/>
  <c r="H13"/>
  <c r="G13"/>
  <c r="F13"/>
  <c r="E13"/>
  <c r="D13"/>
  <c r="C13"/>
  <c r="H12"/>
  <c r="G12"/>
  <c r="F12"/>
  <c r="E12"/>
  <c r="D12"/>
  <c r="C12"/>
  <c r="H11"/>
  <c r="G11"/>
  <c r="F11"/>
  <c r="E11"/>
  <c r="D11"/>
  <c r="C11"/>
  <c r="H8"/>
  <c r="G8"/>
  <c r="F8"/>
  <c r="E8"/>
  <c r="D8"/>
  <c r="C8"/>
  <c r="H7"/>
  <c r="G7"/>
  <c r="F7"/>
  <c r="E7"/>
  <c r="D7"/>
  <c r="C7"/>
  <c r="H6"/>
  <c r="G6"/>
  <c r="F6"/>
  <c r="E6"/>
  <c r="D6"/>
  <c r="C6"/>
  <c r="H5"/>
  <c r="G5"/>
  <c r="F5"/>
  <c r="E5"/>
  <c r="D5"/>
  <c r="C5"/>
  <c r="H4"/>
  <c r="G4"/>
  <c r="F4"/>
  <c r="E4"/>
  <c r="D4"/>
  <c r="C4"/>
  <c r="H3"/>
  <c r="G3"/>
  <c r="F3"/>
  <c r="E3"/>
  <c r="D3"/>
  <c r="C3"/>
  <c r="H2"/>
  <c r="G2"/>
  <c r="F2"/>
  <c r="E2"/>
  <c r="D2"/>
  <c r="C2"/>
  <c r="C3" i="10"/>
  <c r="D3"/>
  <c r="E3"/>
  <c r="F3"/>
  <c r="G3"/>
  <c r="H3"/>
  <c r="C4"/>
  <c r="D4"/>
  <c r="E4"/>
  <c r="F4"/>
  <c r="G4"/>
  <c r="H4"/>
  <c r="C5"/>
  <c r="D5"/>
  <c r="E5"/>
  <c r="F5"/>
  <c r="G5"/>
  <c r="H5"/>
  <c r="C6"/>
  <c r="D6"/>
  <c r="E6"/>
  <c r="F6"/>
  <c r="G6"/>
  <c r="H6"/>
  <c r="C7"/>
  <c r="D7"/>
  <c r="E7"/>
  <c r="F7"/>
  <c r="G7"/>
  <c r="H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G11"/>
  <c r="H11"/>
  <c r="C12"/>
  <c r="D12"/>
  <c r="E12"/>
  <c r="F12"/>
  <c r="G12"/>
  <c r="H12"/>
  <c r="C13"/>
  <c r="D13"/>
  <c r="E13"/>
  <c r="F13"/>
  <c r="G13"/>
  <c r="H13"/>
  <c r="C1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3"/>
  <c r="D23"/>
  <c r="E23"/>
  <c r="F23"/>
  <c r="G23"/>
  <c r="H23"/>
  <c r="C24"/>
  <c r="D24"/>
  <c r="E24"/>
  <c r="F24"/>
  <c r="G24"/>
  <c r="H24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H28"/>
  <c r="C29"/>
  <c r="D29"/>
  <c r="E29"/>
  <c r="F29"/>
  <c r="G29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H32"/>
  <c r="C33"/>
  <c r="D33"/>
  <c r="E33"/>
  <c r="F33"/>
  <c r="G33"/>
  <c r="H33"/>
  <c r="C34"/>
  <c r="D34"/>
  <c r="E34"/>
  <c r="F34"/>
  <c r="G34"/>
  <c r="H34"/>
  <c r="C35"/>
  <c r="D35"/>
  <c r="E35"/>
  <c r="F35"/>
  <c r="G35"/>
  <c r="H35"/>
  <c r="C36"/>
  <c r="D36"/>
  <c r="E36"/>
  <c r="F36"/>
  <c r="G36"/>
  <c r="H36"/>
  <c r="C37"/>
  <c r="D37"/>
  <c r="E37"/>
  <c r="F37"/>
  <c r="G37"/>
  <c r="H37"/>
  <c r="C38"/>
  <c r="D38"/>
  <c r="E38"/>
  <c r="F38"/>
  <c r="G38"/>
  <c r="H38"/>
  <c r="C39"/>
  <c r="D39"/>
  <c r="E39"/>
  <c r="F39"/>
  <c r="G39"/>
  <c r="H39"/>
  <c r="C40"/>
  <c r="D40"/>
  <c r="E40"/>
  <c r="F40"/>
  <c r="G40"/>
  <c r="H40"/>
  <c r="C41"/>
  <c r="D41"/>
  <c r="E41"/>
  <c r="F41"/>
  <c r="G41"/>
  <c r="H41"/>
  <c r="C42"/>
  <c r="D42"/>
  <c r="E42"/>
  <c r="F42"/>
  <c r="G42"/>
  <c r="H42"/>
  <c r="C43"/>
  <c r="D43"/>
  <c r="E43"/>
  <c r="F43"/>
  <c r="G43"/>
  <c r="H43"/>
  <c r="C44"/>
  <c r="D44"/>
  <c r="E44"/>
  <c r="F44"/>
  <c r="G44"/>
  <c r="H44"/>
  <c r="C45"/>
  <c r="D45"/>
  <c r="E45"/>
  <c r="F45"/>
  <c r="G45"/>
  <c r="H45"/>
  <c r="C46"/>
  <c r="D46"/>
  <c r="E46"/>
  <c r="F46"/>
  <c r="G46"/>
  <c r="H46"/>
  <c r="C47"/>
  <c r="D47"/>
  <c r="E47"/>
  <c r="F47"/>
  <c r="G47"/>
  <c r="H47"/>
  <c r="C48"/>
  <c r="D48"/>
  <c r="E48"/>
  <c r="F48"/>
  <c r="G48"/>
  <c r="H48"/>
  <c r="C49"/>
  <c r="D49"/>
  <c r="E49"/>
  <c r="F49"/>
  <c r="G49"/>
  <c r="H49"/>
  <c r="C50"/>
  <c r="D50"/>
  <c r="E50"/>
  <c r="F50"/>
  <c r="G50"/>
  <c r="H50"/>
  <c r="C51"/>
  <c r="D51"/>
  <c r="E51"/>
  <c r="F51"/>
  <c r="G51"/>
  <c r="H51"/>
  <c r="C52"/>
  <c r="D52"/>
  <c r="E52"/>
  <c r="F52"/>
  <c r="G52"/>
  <c r="H52"/>
  <c r="C53"/>
  <c r="D53"/>
  <c r="E53"/>
  <c r="F53"/>
  <c r="G53"/>
  <c r="H53"/>
  <c r="C54"/>
  <c r="D54"/>
  <c r="E54"/>
  <c r="F54"/>
  <c r="G54"/>
  <c r="H54"/>
  <c r="C55"/>
  <c r="D55"/>
  <c r="E55"/>
  <c r="F55"/>
  <c r="G55"/>
  <c r="H55"/>
  <c r="C56"/>
  <c r="D56"/>
  <c r="E56"/>
  <c r="F56"/>
  <c r="G56"/>
  <c r="H56"/>
  <c r="C57"/>
  <c r="D57"/>
  <c r="E57"/>
  <c r="F57"/>
  <c r="G57"/>
  <c r="H57"/>
  <c r="C58"/>
  <c r="D58"/>
  <c r="E58"/>
  <c r="F58"/>
  <c r="G58"/>
  <c r="H58"/>
  <c r="C59"/>
  <c r="D59"/>
  <c r="E59"/>
  <c r="F59"/>
  <c r="G59"/>
  <c r="H59"/>
  <c r="C60"/>
  <c r="D60"/>
  <c r="E60"/>
  <c r="F60"/>
  <c r="G60"/>
  <c r="H60"/>
  <c r="D2"/>
  <c r="E2"/>
  <c r="F2"/>
  <c r="G2"/>
  <c r="H2"/>
  <c r="C2"/>
  <c r="H62"/>
  <c r="G62"/>
  <c r="F62"/>
  <c r="E62"/>
  <c r="D62"/>
  <c r="C62"/>
  <c r="L61"/>
  <c r="K61"/>
  <c r="J61"/>
  <c r="I61"/>
  <c r="H61"/>
  <c r="H64" s="1"/>
  <c r="G61"/>
  <c r="G64" s="1"/>
  <c r="F61"/>
  <c r="F64" s="1"/>
  <c r="E61"/>
  <c r="E64" s="1"/>
  <c r="D61"/>
  <c r="D64" s="1"/>
  <c r="C61"/>
  <c r="C64" s="1"/>
  <c r="B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  <c r="L52"/>
  <c r="K52"/>
  <c r="J52"/>
  <c r="I52"/>
  <c r="L51"/>
  <c r="K51"/>
  <c r="J51"/>
  <c r="I5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L45"/>
  <c r="K45"/>
  <c r="J45"/>
  <c r="I45"/>
  <c r="L44"/>
  <c r="K44"/>
  <c r="J44"/>
  <c r="I44"/>
  <c r="L43"/>
  <c r="K43"/>
  <c r="J43"/>
  <c r="I43"/>
  <c r="L42"/>
  <c r="K42"/>
  <c r="J42"/>
  <c r="I42"/>
  <c r="L41"/>
  <c r="K41"/>
  <c r="J41"/>
  <c r="I41"/>
  <c r="L40"/>
  <c r="K40"/>
  <c r="J40"/>
  <c r="I40"/>
  <c r="L39"/>
  <c r="K39"/>
  <c r="J39"/>
  <c r="I39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L6"/>
  <c r="K6"/>
  <c r="J6"/>
  <c r="I6"/>
  <c r="L5"/>
  <c r="K5"/>
  <c r="J5"/>
  <c r="I5"/>
  <c r="L4"/>
  <c r="K4"/>
  <c r="J4"/>
  <c r="I4"/>
  <c r="L3"/>
  <c r="K3"/>
  <c r="J3"/>
  <c r="I3"/>
  <c r="L2"/>
  <c r="K2"/>
  <c r="J2"/>
  <c r="I2"/>
  <c r="C3" i="4"/>
  <c r="D3"/>
  <c r="E3"/>
  <c r="F3"/>
  <c r="G3"/>
  <c r="H3"/>
  <c r="C4"/>
  <c r="D4"/>
  <c r="E4"/>
  <c r="F4"/>
  <c r="G4"/>
  <c r="H4"/>
  <c r="C5"/>
  <c r="D5"/>
  <c r="E5"/>
  <c r="F5"/>
  <c r="G5"/>
  <c r="H5"/>
  <c r="C6"/>
  <c r="D6"/>
  <c r="E6"/>
  <c r="F6"/>
  <c r="G6"/>
  <c r="H6"/>
  <c r="C7"/>
  <c r="D7"/>
  <c r="E7"/>
  <c r="F7"/>
  <c r="G7"/>
  <c r="H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G11"/>
  <c r="H11"/>
  <c r="C12"/>
  <c r="D12"/>
  <c r="E12"/>
  <c r="F12"/>
  <c r="G12"/>
  <c r="H12"/>
  <c r="C13"/>
  <c r="D13"/>
  <c r="E13"/>
  <c r="F13"/>
  <c r="G13"/>
  <c r="H13"/>
  <c r="C1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C18"/>
  <c r="D18"/>
  <c r="E18"/>
  <c r="F18"/>
  <c r="G18"/>
  <c r="H18"/>
  <c r="C19"/>
  <c r="D19"/>
  <c r="E19"/>
  <c r="F19"/>
  <c r="G19"/>
  <c r="H19"/>
  <c r="C20"/>
  <c r="D20"/>
  <c r="E20"/>
  <c r="F20"/>
  <c r="G20"/>
  <c r="H20"/>
  <c r="C21"/>
  <c r="D21"/>
  <c r="E21"/>
  <c r="F21"/>
  <c r="G21"/>
  <c r="H21"/>
  <c r="C22"/>
  <c r="D22"/>
  <c r="E22"/>
  <c r="F22"/>
  <c r="G22"/>
  <c r="H22"/>
  <c r="C23"/>
  <c r="D23"/>
  <c r="E23"/>
  <c r="F23"/>
  <c r="G23"/>
  <c r="H23"/>
  <c r="C24"/>
  <c r="D24"/>
  <c r="E24"/>
  <c r="F24"/>
  <c r="G24"/>
  <c r="H24"/>
  <c r="C25"/>
  <c r="D25"/>
  <c r="E25"/>
  <c r="F25"/>
  <c r="G25"/>
  <c r="H25"/>
  <c r="C26"/>
  <c r="D26"/>
  <c r="E26"/>
  <c r="F26"/>
  <c r="G26"/>
  <c r="H26"/>
  <c r="C27"/>
  <c r="D27"/>
  <c r="E27"/>
  <c r="F27"/>
  <c r="G27"/>
  <c r="H27"/>
  <c r="C28"/>
  <c r="D28"/>
  <c r="E28"/>
  <c r="F28"/>
  <c r="G28"/>
  <c r="H28"/>
  <c r="C29"/>
  <c r="D29"/>
  <c r="E29"/>
  <c r="F29"/>
  <c r="G29"/>
  <c r="H29"/>
  <c r="C30"/>
  <c r="D30"/>
  <c r="E30"/>
  <c r="F30"/>
  <c r="G30"/>
  <c r="H30"/>
  <c r="C31"/>
  <c r="D31"/>
  <c r="E31"/>
  <c r="F31"/>
  <c r="G31"/>
  <c r="H31"/>
  <c r="C32"/>
  <c r="D32"/>
  <c r="E32"/>
  <c r="F32"/>
  <c r="G32"/>
  <c r="H32"/>
  <c r="C33"/>
  <c r="D33"/>
  <c r="E33"/>
  <c r="F33"/>
  <c r="G33"/>
  <c r="H33"/>
  <c r="C34"/>
  <c r="D34"/>
  <c r="E34"/>
  <c r="F34"/>
  <c r="G34"/>
  <c r="H34"/>
  <c r="C35"/>
  <c r="D35"/>
  <c r="E35"/>
  <c r="F35"/>
  <c r="G35"/>
  <c r="H35"/>
  <c r="C36"/>
  <c r="D36"/>
  <c r="E36"/>
  <c r="F36"/>
  <c r="G36"/>
  <c r="H36"/>
  <c r="C37"/>
  <c r="D37"/>
  <c r="E37"/>
  <c r="F37"/>
  <c r="G37"/>
  <c r="H37"/>
  <c r="C38"/>
  <c r="D38"/>
  <c r="E38"/>
  <c r="F38"/>
  <c r="G38"/>
  <c r="H38"/>
  <c r="C39"/>
  <c r="D39"/>
  <c r="E39"/>
  <c r="F39"/>
  <c r="G39"/>
  <c r="H39"/>
  <c r="C40"/>
  <c r="D40"/>
  <c r="E40"/>
  <c r="F40"/>
  <c r="G40"/>
  <c r="H40"/>
  <c r="C41"/>
  <c r="D41"/>
  <c r="E41"/>
  <c r="F41"/>
  <c r="G41"/>
  <c r="H41"/>
  <c r="C42"/>
  <c r="D42"/>
  <c r="E42"/>
  <c r="F42"/>
  <c r="G42"/>
  <c r="H42"/>
  <c r="C43"/>
  <c r="D43"/>
  <c r="E43"/>
  <c r="F43"/>
  <c r="G43"/>
  <c r="H43"/>
  <c r="C44"/>
  <c r="D44"/>
  <c r="E44"/>
  <c r="F44"/>
  <c r="G44"/>
  <c r="H44"/>
  <c r="C45"/>
  <c r="D45"/>
  <c r="E45"/>
  <c r="F45"/>
  <c r="G45"/>
  <c r="H45"/>
  <c r="C46"/>
  <c r="D46"/>
  <c r="E46"/>
  <c r="F46"/>
  <c r="G46"/>
  <c r="H46"/>
  <c r="C47"/>
  <c r="D47"/>
  <c r="E47"/>
  <c r="F47"/>
  <c r="G47"/>
  <c r="H47"/>
  <c r="C48"/>
  <c r="D48"/>
  <c r="E48"/>
  <c r="F48"/>
  <c r="G48"/>
  <c r="H48"/>
  <c r="C49"/>
  <c r="D49"/>
  <c r="E49"/>
  <c r="F49"/>
  <c r="G49"/>
  <c r="H49"/>
  <c r="C50"/>
  <c r="D50"/>
  <c r="E50"/>
  <c r="F50"/>
  <c r="G50"/>
  <c r="H50"/>
  <c r="C51"/>
  <c r="D51"/>
  <c r="E51"/>
  <c r="F51"/>
  <c r="G51"/>
  <c r="H51"/>
  <c r="C52"/>
  <c r="D52"/>
  <c r="E52"/>
  <c r="F52"/>
  <c r="G52"/>
  <c r="H52"/>
  <c r="C53"/>
  <c r="D53"/>
  <c r="E53"/>
  <c r="F53"/>
  <c r="G53"/>
  <c r="H53"/>
  <c r="C54"/>
  <c r="D54"/>
  <c r="E54"/>
  <c r="F54"/>
  <c r="G54"/>
  <c r="H54"/>
  <c r="C55"/>
  <c r="D55"/>
  <c r="E55"/>
  <c r="F55"/>
  <c r="G55"/>
  <c r="H55"/>
  <c r="C56"/>
  <c r="D56"/>
  <c r="E56"/>
  <c r="F56"/>
  <c r="G56"/>
  <c r="H56"/>
  <c r="C57"/>
  <c r="D57"/>
  <c r="E57"/>
  <c r="F57"/>
  <c r="G57"/>
  <c r="H57"/>
  <c r="C58"/>
  <c r="D58"/>
  <c r="E58"/>
  <c r="F58"/>
  <c r="G58"/>
  <c r="H58"/>
  <c r="C59"/>
  <c r="D59"/>
  <c r="E59"/>
  <c r="F59"/>
  <c r="G59"/>
  <c r="H59"/>
  <c r="C60"/>
  <c r="D60"/>
  <c r="E60"/>
  <c r="F60"/>
  <c r="G60"/>
  <c r="H60"/>
  <c r="D2"/>
  <c r="E2"/>
  <c r="F2"/>
  <c r="G2"/>
  <c r="H2"/>
  <c r="C2"/>
  <c r="C61"/>
  <c r="D62"/>
  <c r="E62"/>
  <c r="G62"/>
  <c r="H62"/>
  <c r="C62"/>
  <c r="L61"/>
  <c r="K61"/>
  <c r="J61"/>
  <c r="I61"/>
  <c r="H61"/>
  <c r="G61"/>
  <c r="F61"/>
  <c r="E61"/>
  <c r="D61"/>
  <c r="B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  <c r="L52"/>
  <c r="K52"/>
  <c r="J52"/>
  <c r="I52"/>
  <c r="L51"/>
  <c r="K51"/>
  <c r="J51"/>
  <c r="I51"/>
  <c r="L50"/>
  <c r="K50"/>
  <c r="J50"/>
  <c r="I50"/>
  <c r="L49"/>
  <c r="K49"/>
  <c r="J49"/>
  <c r="I49"/>
  <c r="L48"/>
  <c r="K48"/>
  <c r="J48"/>
  <c r="I48"/>
  <c r="L47"/>
  <c r="K47"/>
  <c r="J47"/>
  <c r="I47"/>
  <c r="L46"/>
  <c r="K46"/>
  <c r="J46"/>
  <c r="I46"/>
  <c r="L45"/>
  <c r="K45"/>
  <c r="J45"/>
  <c r="I45"/>
  <c r="L44"/>
  <c r="K44"/>
  <c r="J44"/>
  <c r="I44"/>
  <c r="L43"/>
  <c r="K43"/>
  <c r="J43"/>
  <c r="I43"/>
  <c r="L42"/>
  <c r="K42"/>
  <c r="J42"/>
  <c r="I42"/>
  <c r="L41"/>
  <c r="K41"/>
  <c r="J41"/>
  <c r="I41"/>
  <c r="L40"/>
  <c r="K40"/>
  <c r="J40"/>
  <c r="I40"/>
  <c r="L39"/>
  <c r="K39"/>
  <c r="J39"/>
  <c r="I39"/>
  <c r="L38"/>
  <c r="K38"/>
  <c r="J38"/>
  <c r="I38"/>
  <c r="L37"/>
  <c r="K37"/>
  <c r="J37"/>
  <c r="I37"/>
  <c r="L36"/>
  <c r="K36"/>
  <c r="J36"/>
  <c r="I36"/>
  <c r="L35"/>
  <c r="K35"/>
  <c r="J35"/>
  <c r="I35"/>
  <c r="L34"/>
  <c r="K34"/>
  <c r="J34"/>
  <c r="I34"/>
  <c r="L33"/>
  <c r="K33"/>
  <c r="J33"/>
  <c r="I33"/>
  <c r="L32"/>
  <c r="K32"/>
  <c r="J32"/>
  <c r="I32"/>
  <c r="L31"/>
  <c r="K31"/>
  <c r="J31"/>
  <c r="I31"/>
  <c r="L30"/>
  <c r="K30"/>
  <c r="J30"/>
  <c r="I30"/>
  <c r="L29"/>
  <c r="K29"/>
  <c r="J29"/>
  <c r="I29"/>
  <c r="L28"/>
  <c r="K28"/>
  <c r="J28"/>
  <c r="I28"/>
  <c r="L27"/>
  <c r="K27"/>
  <c r="J27"/>
  <c r="I27"/>
  <c r="L26"/>
  <c r="K26"/>
  <c r="J26"/>
  <c r="I26"/>
  <c r="L25"/>
  <c r="K25"/>
  <c r="J25"/>
  <c r="I25"/>
  <c r="L24"/>
  <c r="K24"/>
  <c r="J24"/>
  <c r="I24"/>
  <c r="L23"/>
  <c r="K23"/>
  <c r="J23"/>
  <c r="I23"/>
  <c r="L22"/>
  <c r="K22"/>
  <c r="J22"/>
  <c r="I22"/>
  <c r="L21"/>
  <c r="K21"/>
  <c r="J21"/>
  <c r="I21"/>
  <c r="L20"/>
  <c r="K20"/>
  <c r="J20"/>
  <c r="I20"/>
  <c r="L19"/>
  <c r="K19"/>
  <c r="J19"/>
  <c r="I19"/>
  <c r="L18"/>
  <c r="K18"/>
  <c r="J18"/>
  <c r="I18"/>
  <c r="L17"/>
  <c r="K17"/>
  <c r="J17"/>
  <c r="I17"/>
  <c r="L16"/>
  <c r="K16"/>
  <c r="J16"/>
  <c r="I16"/>
  <c r="L15"/>
  <c r="K15"/>
  <c r="J15"/>
  <c r="I15"/>
  <c r="L14"/>
  <c r="K14"/>
  <c r="J14"/>
  <c r="I14"/>
  <c r="L13"/>
  <c r="K13"/>
  <c r="J13"/>
  <c r="I13"/>
  <c r="L12"/>
  <c r="K12"/>
  <c r="J12"/>
  <c r="I12"/>
  <c r="L11"/>
  <c r="K11"/>
  <c r="J11"/>
  <c r="I11"/>
  <c r="L10"/>
  <c r="K10"/>
  <c r="J10"/>
  <c r="I10"/>
  <c r="L9"/>
  <c r="K9"/>
  <c r="J9"/>
  <c r="I9"/>
  <c r="L8"/>
  <c r="K8"/>
  <c r="J8"/>
  <c r="I8"/>
  <c r="L7"/>
  <c r="K7"/>
  <c r="J7"/>
  <c r="I7"/>
  <c r="L6"/>
  <c r="K6"/>
  <c r="J6"/>
  <c r="I6"/>
  <c r="L5"/>
  <c r="K5"/>
  <c r="J5"/>
  <c r="I5"/>
  <c r="L4"/>
  <c r="K4"/>
  <c r="J4"/>
  <c r="I4"/>
  <c r="L3"/>
  <c r="K3"/>
  <c r="J3"/>
  <c r="I3"/>
  <c r="L2"/>
  <c r="K2"/>
  <c r="J2"/>
  <c r="I2"/>
  <c r="J2" i="7" l="1"/>
  <c r="E26" i="6"/>
  <c r="G26"/>
  <c r="D26"/>
  <c r="F26"/>
  <c r="H26"/>
  <c r="I2" i="7"/>
  <c r="C26" i="6"/>
  <c r="D63" i="10"/>
  <c r="F63"/>
  <c r="H63"/>
  <c r="C63"/>
  <c r="E63"/>
  <c r="G63"/>
  <c r="N3" i="2" l="1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50"/>
  <c r="N51"/>
  <c r="N52"/>
  <c r="N53"/>
  <c r="N54"/>
  <c r="N55"/>
  <c r="N56"/>
  <c r="N57"/>
  <c r="N58"/>
  <c r="N59"/>
  <c r="N60"/>
  <c r="N2"/>
  <c r="C61"/>
  <c r="D61"/>
  <c r="E61"/>
  <c r="F61"/>
  <c r="G61"/>
  <c r="H61"/>
  <c r="I61"/>
  <c r="J61"/>
  <c r="K61"/>
  <c r="L61"/>
  <c r="B61"/>
  <c r="C3"/>
  <c r="D3"/>
  <c r="E3"/>
  <c r="F3"/>
  <c r="G3"/>
  <c r="H3"/>
  <c r="I3"/>
  <c r="J3"/>
  <c r="K3"/>
  <c r="L3"/>
  <c r="C4"/>
  <c r="D4"/>
  <c r="E4"/>
  <c r="F4"/>
  <c r="G4"/>
  <c r="H4"/>
  <c r="I4"/>
  <c r="J4"/>
  <c r="K4"/>
  <c r="L4"/>
  <c r="C5"/>
  <c r="D5"/>
  <c r="E5"/>
  <c r="F5"/>
  <c r="G5"/>
  <c r="H5"/>
  <c r="I5"/>
  <c r="J5"/>
  <c r="K5"/>
  <c r="L5"/>
  <c r="C6"/>
  <c r="D6"/>
  <c r="E6"/>
  <c r="F6"/>
  <c r="G6"/>
  <c r="H6"/>
  <c r="I6"/>
  <c r="J6"/>
  <c r="K6"/>
  <c r="L6"/>
  <c r="C7"/>
  <c r="D7"/>
  <c r="E7"/>
  <c r="F7"/>
  <c r="G7"/>
  <c r="H7"/>
  <c r="I7"/>
  <c r="J7"/>
  <c r="K7"/>
  <c r="L7"/>
  <c r="C8"/>
  <c r="D8"/>
  <c r="E8"/>
  <c r="F8"/>
  <c r="G8"/>
  <c r="H8"/>
  <c r="I8"/>
  <c r="J8"/>
  <c r="K8"/>
  <c r="L8"/>
  <c r="C9"/>
  <c r="D9"/>
  <c r="E9"/>
  <c r="F9"/>
  <c r="G9"/>
  <c r="H9"/>
  <c r="I9"/>
  <c r="J9"/>
  <c r="K9"/>
  <c r="L9"/>
  <c r="C10"/>
  <c r="D10"/>
  <c r="E10"/>
  <c r="F10"/>
  <c r="G10"/>
  <c r="H10"/>
  <c r="I10"/>
  <c r="J10"/>
  <c r="K10"/>
  <c r="L10"/>
  <c r="C11"/>
  <c r="D11"/>
  <c r="E11"/>
  <c r="F11"/>
  <c r="G11"/>
  <c r="H11"/>
  <c r="I11"/>
  <c r="J11"/>
  <c r="K11"/>
  <c r="L11"/>
  <c r="C12"/>
  <c r="D12"/>
  <c r="E12"/>
  <c r="F12"/>
  <c r="G12"/>
  <c r="H12"/>
  <c r="I12"/>
  <c r="J12"/>
  <c r="K12"/>
  <c r="L12"/>
  <c r="C13"/>
  <c r="D13"/>
  <c r="E13"/>
  <c r="F13"/>
  <c r="G13"/>
  <c r="H13"/>
  <c r="I13"/>
  <c r="J13"/>
  <c r="K13"/>
  <c r="L13"/>
  <c r="C14"/>
  <c r="D14"/>
  <c r="E14"/>
  <c r="F14"/>
  <c r="G14"/>
  <c r="H14"/>
  <c r="I14"/>
  <c r="J14"/>
  <c r="K14"/>
  <c r="L14"/>
  <c r="C15"/>
  <c r="D15"/>
  <c r="E15"/>
  <c r="F15"/>
  <c r="G15"/>
  <c r="H15"/>
  <c r="I15"/>
  <c r="J15"/>
  <c r="K15"/>
  <c r="L15"/>
  <c r="C16"/>
  <c r="D16"/>
  <c r="E16"/>
  <c r="F16"/>
  <c r="G16"/>
  <c r="H16"/>
  <c r="I16"/>
  <c r="J16"/>
  <c r="K16"/>
  <c r="L16"/>
  <c r="C17"/>
  <c r="D17"/>
  <c r="E17"/>
  <c r="F17"/>
  <c r="G17"/>
  <c r="H17"/>
  <c r="I17"/>
  <c r="J17"/>
  <c r="K17"/>
  <c r="L17"/>
  <c r="C18"/>
  <c r="D18"/>
  <c r="E18"/>
  <c r="F18"/>
  <c r="G18"/>
  <c r="H18"/>
  <c r="I18"/>
  <c r="J18"/>
  <c r="K18"/>
  <c r="L18"/>
  <c r="C19"/>
  <c r="D19"/>
  <c r="E19"/>
  <c r="F19"/>
  <c r="G19"/>
  <c r="H19"/>
  <c r="I19"/>
  <c r="J19"/>
  <c r="K19"/>
  <c r="L19"/>
  <c r="C20"/>
  <c r="D20"/>
  <c r="E20"/>
  <c r="F20"/>
  <c r="G20"/>
  <c r="H20"/>
  <c r="I20"/>
  <c r="J20"/>
  <c r="K20"/>
  <c r="L20"/>
  <c r="C21"/>
  <c r="D21"/>
  <c r="E21"/>
  <c r="F21"/>
  <c r="G21"/>
  <c r="H21"/>
  <c r="I21"/>
  <c r="J21"/>
  <c r="K21"/>
  <c r="L21"/>
  <c r="C22"/>
  <c r="D22"/>
  <c r="E22"/>
  <c r="F22"/>
  <c r="G22"/>
  <c r="H22"/>
  <c r="I22"/>
  <c r="J22"/>
  <c r="K22"/>
  <c r="L22"/>
  <c r="C23"/>
  <c r="D23"/>
  <c r="E23"/>
  <c r="F23"/>
  <c r="G23"/>
  <c r="H23"/>
  <c r="I23"/>
  <c r="J23"/>
  <c r="K23"/>
  <c r="L23"/>
  <c r="C24"/>
  <c r="D24"/>
  <c r="E24"/>
  <c r="F24"/>
  <c r="G24"/>
  <c r="H24"/>
  <c r="I24"/>
  <c r="J24"/>
  <c r="K24"/>
  <c r="L24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C28"/>
  <c r="D28"/>
  <c r="E28"/>
  <c r="F28"/>
  <c r="G28"/>
  <c r="H28"/>
  <c r="I28"/>
  <c r="J28"/>
  <c r="K28"/>
  <c r="L28"/>
  <c r="C29"/>
  <c r="D29"/>
  <c r="E29"/>
  <c r="F29"/>
  <c r="G29"/>
  <c r="H29"/>
  <c r="I29"/>
  <c r="J29"/>
  <c r="K29"/>
  <c r="L29"/>
  <c r="C30"/>
  <c r="D30"/>
  <c r="E30"/>
  <c r="F30"/>
  <c r="G30"/>
  <c r="H30"/>
  <c r="I30"/>
  <c r="J30"/>
  <c r="K30"/>
  <c r="L30"/>
  <c r="C31"/>
  <c r="D31"/>
  <c r="E31"/>
  <c r="F31"/>
  <c r="G31"/>
  <c r="H31"/>
  <c r="I31"/>
  <c r="J31"/>
  <c r="K31"/>
  <c r="L31"/>
  <c r="C32"/>
  <c r="D32"/>
  <c r="E32"/>
  <c r="F32"/>
  <c r="G32"/>
  <c r="H32"/>
  <c r="I32"/>
  <c r="J32"/>
  <c r="K32"/>
  <c r="L32"/>
  <c r="C33"/>
  <c r="D33"/>
  <c r="E33"/>
  <c r="F33"/>
  <c r="G33"/>
  <c r="H33"/>
  <c r="I33"/>
  <c r="J33"/>
  <c r="K33"/>
  <c r="L33"/>
  <c r="C34"/>
  <c r="D34"/>
  <c r="E34"/>
  <c r="F34"/>
  <c r="G34"/>
  <c r="H34"/>
  <c r="I34"/>
  <c r="J34"/>
  <c r="K34"/>
  <c r="L34"/>
  <c r="C35"/>
  <c r="D35"/>
  <c r="E35"/>
  <c r="F35"/>
  <c r="G35"/>
  <c r="H35"/>
  <c r="I35"/>
  <c r="J35"/>
  <c r="K35"/>
  <c r="L35"/>
  <c r="C36"/>
  <c r="D36"/>
  <c r="E36"/>
  <c r="F36"/>
  <c r="G36"/>
  <c r="H36"/>
  <c r="I36"/>
  <c r="J36"/>
  <c r="K36"/>
  <c r="L36"/>
  <c r="C37"/>
  <c r="D37"/>
  <c r="E37"/>
  <c r="F37"/>
  <c r="G37"/>
  <c r="H37"/>
  <c r="I37"/>
  <c r="J37"/>
  <c r="K37"/>
  <c r="L37"/>
  <c r="C38"/>
  <c r="D38"/>
  <c r="E38"/>
  <c r="F38"/>
  <c r="G38"/>
  <c r="H38"/>
  <c r="I38"/>
  <c r="J38"/>
  <c r="K38"/>
  <c r="L38"/>
  <c r="C39"/>
  <c r="D39"/>
  <c r="E39"/>
  <c r="F39"/>
  <c r="G39"/>
  <c r="H39"/>
  <c r="I39"/>
  <c r="J39"/>
  <c r="K39"/>
  <c r="L39"/>
  <c r="C40"/>
  <c r="D40"/>
  <c r="E40"/>
  <c r="F40"/>
  <c r="G40"/>
  <c r="H40"/>
  <c r="I40"/>
  <c r="J40"/>
  <c r="K40"/>
  <c r="L40"/>
  <c r="C41"/>
  <c r="D41"/>
  <c r="E41"/>
  <c r="F41"/>
  <c r="G41"/>
  <c r="H41"/>
  <c r="I41"/>
  <c r="J41"/>
  <c r="K41"/>
  <c r="L41"/>
  <c r="C42"/>
  <c r="D42"/>
  <c r="E42"/>
  <c r="F42"/>
  <c r="G42"/>
  <c r="H42"/>
  <c r="I42"/>
  <c r="J42"/>
  <c r="K42"/>
  <c r="L42"/>
  <c r="C43"/>
  <c r="D43"/>
  <c r="E43"/>
  <c r="F43"/>
  <c r="G43"/>
  <c r="H43"/>
  <c r="I43"/>
  <c r="J43"/>
  <c r="K43"/>
  <c r="L43"/>
  <c r="C44"/>
  <c r="D44"/>
  <c r="E44"/>
  <c r="F44"/>
  <c r="G44"/>
  <c r="H44"/>
  <c r="I44"/>
  <c r="J44"/>
  <c r="K44"/>
  <c r="L44"/>
  <c r="C45"/>
  <c r="D45"/>
  <c r="E45"/>
  <c r="F45"/>
  <c r="G45"/>
  <c r="H45"/>
  <c r="I45"/>
  <c r="J45"/>
  <c r="K45"/>
  <c r="L45"/>
  <c r="C46"/>
  <c r="D46"/>
  <c r="E46"/>
  <c r="F46"/>
  <c r="G46"/>
  <c r="H46"/>
  <c r="I46"/>
  <c r="J46"/>
  <c r="K46"/>
  <c r="L46"/>
  <c r="C47"/>
  <c r="D47"/>
  <c r="E47"/>
  <c r="F47"/>
  <c r="G47"/>
  <c r="H47"/>
  <c r="I47"/>
  <c r="J47"/>
  <c r="K47"/>
  <c r="L47"/>
  <c r="C48"/>
  <c r="D48"/>
  <c r="E48"/>
  <c r="F48"/>
  <c r="G48"/>
  <c r="H48"/>
  <c r="I48"/>
  <c r="J48"/>
  <c r="K48"/>
  <c r="L48"/>
  <c r="C49"/>
  <c r="D49"/>
  <c r="E49"/>
  <c r="F49"/>
  <c r="F62" i="4" s="1"/>
  <c r="G49" i="2"/>
  <c r="H49"/>
  <c r="I49"/>
  <c r="J49"/>
  <c r="K49"/>
  <c r="L49"/>
  <c r="C50"/>
  <c r="D50"/>
  <c r="E50"/>
  <c r="F50"/>
  <c r="G50"/>
  <c r="H50"/>
  <c r="I50"/>
  <c r="J50"/>
  <c r="K50"/>
  <c r="L50"/>
  <c r="C51"/>
  <c r="D51"/>
  <c r="E51"/>
  <c r="F51"/>
  <c r="G51"/>
  <c r="H51"/>
  <c r="I51"/>
  <c r="J51"/>
  <c r="K51"/>
  <c r="L51"/>
  <c r="C52"/>
  <c r="D52"/>
  <c r="E52"/>
  <c r="F52"/>
  <c r="G52"/>
  <c r="H52"/>
  <c r="I52"/>
  <c r="J52"/>
  <c r="K52"/>
  <c r="L52"/>
  <c r="C53"/>
  <c r="D53"/>
  <c r="E53"/>
  <c r="F53"/>
  <c r="G53"/>
  <c r="H53"/>
  <c r="I53"/>
  <c r="J53"/>
  <c r="K53"/>
  <c r="L53"/>
  <c r="C54"/>
  <c r="D54"/>
  <c r="E54"/>
  <c r="F54"/>
  <c r="G54"/>
  <c r="H54"/>
  <c r="I54"/>
  <c r="J54"/>
  <c r="K54"/>
  <c r="L54"/>
  <c r="C55"/>
  <c r="D55"/>
  <c r="E55"/>
  <c r="F55"/>
  <c r="G55"/>
  <c r="H55"/>
  <c r="I55"/>
  <c r="J55"/>
  <c r="K55"/>
  <c r="L55"/>
  <c r="C56"/>
  <c r="D56"/>
  <c r="E56"/>
  <c r="F56"/>
  <c r="G56"/>
  <c r="H56"/>
  <c r="I56"/>
  <c r="J56"/>
  <c r="K56"/>
  <c r="L56"/>
  <c r="C57"/>
  <c r="D57"/>
  <c r="E57"/>
  <c r="F57"/>
  <c r="G57"/>
  <c r="H57"/>
  <c r="I57"/>
  <c r="J57"/>
  <c r="K57"/>
  <c r="L57"/>
  <c r="C58"/>
  <c r="D58"/>
  <c r="E58"/>
  <c r="F58"/>
  <c r="G58"/>
  <c r="H58"/>
  <c r="I58"/>
  <c r="J58"/>
  <c r="K58"/>
  <c r="L58"/>
  <c r="C59"/>
  <c r="D59"/>
  <c r="E59"/>
  <c r="F59"/>
  <c r="G59"/>
  <c r="H59"/>
  <c r="I59"/>
  <c r="J59"/>
  <c r="K59"/>
  <c r="L59"/>
  <c r="C60"/>
  <c r="D60"/>
  <c r="E60"/>
  <c r="F60"/>
  <c r="G60"/>
  <c r="H60"/>
  <c r="I60"/>
  <c r="J60"/>
  <c r="K60"/>
  <c r="L60"/>
  <c r="L2"/>
  <c r="J2"/>
  <c r="K2"/>
  <c r="I2"/>
  <c r="G2"/>
  <c r="H2"/>
  <c r="F2"/>
  <c r="E2"/>
  <c r="D2"/>
  <c r="C2"/>
  <c r="H62" i="1"/>
  <c r="G62"/>
  <c r="F62"/>
  <c r="E62"/>
  <c r="D62"/>
  <c r="C62"/>
  <c r="N49" i="2" l="1"/>
  <c r="N61" s="1"/>
  <c r="C63" i="4" l="1"/>
  <c r="F63"/>
  <c r="G63"/>
  <c r="E64"/>
  <c r="H63"/>
  <c r="D63"/>
  <c r="E63"/>
  <c r="C64"/>
  <c r="F64"/>
  <c r="G64" l="1"/>
  <c r="D64"/>
  <c r="H64"/>
</calcChain>
</file>

<file path=xl/sharedStrings.xml><?xml version="1.0" encoding="utf-8"?>
<sst xmlns="http://schemas.openxmlformats.org/spreadsheetml/2006/main" count="125" uniqueCount="36">
  <si>
    <t>Школа</t>
  </si>
  <si>
    <t>Количество участников КР</t>
  </si>
  <si>
    <t>Количество суммарно набранных баллов за задание 6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</si>
  <si>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</si>
  <si>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</si>
  <si>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</si>
  <si>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</si>
  <si>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</si>
  <si>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</si>
  <si>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</si>
  <si>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</si>
  <si>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</si>
  <si>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</si>
  <si>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</si>
  <si>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 39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</si>
  <si>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</si>
  <si>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</si>
  <si>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</si>
  <si>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</si>
  <si>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</si>
  <si>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</si>
  <si>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</si>
  <si>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</si>
  <si>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Количество суммарно набранных баллов за задание 4 (мах 2 на ученика)</t>
  </si>
  <si>
    <t>Количество суммарно набранных баллов за задание 5 (мах 2 на ученика)</t>
  </si>
  <si>
    <t>Количество суммарно набранных баллов за задание 1 (мах 4 на ученика)</t>
  </si>
  <si>
    <t>Количество суммарно набранных баллов за задание 2 (мах 5 на ученика)</t>
  </si>
  <si>
    <t>Количество суммарно набранных баллов за задание 3 (мах 6 на ученика)</t>
  </si>
  <si>
    <t>11 с.Серебрянка</t>
  </si>
  <si>
    <t>12 д.Усть-Утка</t>
  </si>
  <si>
    <t>Умение определять порядок действий в выражении, состоящем из 2 и более действий; выполнять арифметические   действия    с числами, сочетая действия сложения и вычитания. Овладение основами алгоритма</t>
  </si>
  <si>
    <t>Умение преобразовывать текстовую математическую запись в числовые выражения, правильно выбрав действие.</t>
  </si>
  <si>
    <t>Умение решать текстовую задачу, грамотно её оформлять.</t>
  </si>
  <si>
    <t>Умение изображать геометрическую фигуру с заданными измерениями с помощью линейки и находить  сумму длин её сторон (периметр).</t>
  </si>
  <si>
    <t>Умение находить неизвестный компонент действия сложения и вычитания, выполнять проверку.</t>
  </si>
  <si>
    <t>Умение находить с информацию, занесённую в таблицу.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</si>
</sst>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6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9" fontId="0" fillId="0" borderId="0" xfId="0" applyNumberFormat="1"/>
    <xf numFmtId="2" fontId="2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9" fontId="1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9" fontId="1" fillId="3" borderId="1" xfId="0" applyNumberFormat="1" applyFont="1" applyFill="1" applyBorder="1" applyAlignment="1">
      <alignment horizontal="center" wrapText="1"/>
    </xf>
    <xf numFmtId="9" fontId="5" fillId="0" borderId="1" xfId="0" applyNumberFormat="1" applyFont="1" applyBorder="1" applyAlignment="1">
      <alignment horizontal="center" wrapText="1"/>
    </xf>
    <xf numFmtId="9" fontId="5" fillId="3" borderId="1" xfId="0" applyNumberFormat="1" applyFont="1" applyFill="1" applyBorder="1" applyAlignment="1">
      <alignment horizontal="center" wrapText="1"/>
    </xf>
    <xf numFmtId="9" fontId="5" fillId="2" borderId="1" xfId="0" applyNumberFormat="1" applyFont="1" applyFill="1" applyBorder="1" applyAlignment="1">
      <alignment horizontal="center" wrapText="1"/>
    </xf>
    <xf numFmtId="9" fontId="5" fillId="6" borderId="1" xfId="0" applyNumberFormat="1" applyFont="1" applyFill="1" applyBorder="1" applyAlignment="1">
      <alignment horizontal="center" wrapText="1"/>
    </xf>
    <xf numFmtId="9" fontId="5" fillId="7" borderId="1" xfId="0" applyNumberFormat="1" applyFont="1" applyFill="1" applyBorder="1" applyAlignment="1">
      <alignment horizontal="center" wrapText="1"/>
    </xf>
    <xf numFmtId="9" fontId="2" fillId="0" borderId="1" xfId="0" applyNumberFormat="1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2 кл. мат'!$I$62:$L$62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2 кл. мат'!#REF!</c:f>
              <c:numCache>
                <c:formatCode>0%</c:formatCode>
                <c:ptCount val="4"/>
                <c:pt idx="0">
                  <c:v>0.17721518987341783</c:v>
                </c:pt>
                <c:pt idx="1">
                  <c:v>0.5218642117376292</c:v>
                </c:pt>
                <c:pt idx="2">
                  <c:v>0.26726121979286538</c:v>
                </c:pt>
                <c:pt idx="3">
                  <c:v>3.394706559263521E-2</c:v>
                </c:pt>
              </c:numCache>
            </c:numRef>
          </c:val>
        </c:ser>
        <c:axId val="94416256"/>
        <c:axId val="94418048"/>
      </c:barChart>
      <c:catAx>
        <c:axId val="94416256"/>
        <c:scaling>
          <c:orientation val="minMax"/>
        </c:scaling>
        <c:axPos val="b"/>
        <c:numFmt formatCode="General" sourceLinked="1"/>
        <c:tickLblPos val="nextTo"/>
        <c:crossAx val="94418048"/>
        <c:crosses val="autoZero"/>
        <c:auto val="1"/>
        <c:lblAlgn val="ctr"/>
        <c:lblOffset val="100"/>
      </c:catAx>
      <c:valAx>
        <c:axId val="94418048"/>
        <c:scaling>
          <c:orientation val="minMax"/>
        </c:scaling>
        <c:axPos val="l"/>
        <c:majorGridlines/>
        <c:numFmt formatCode="0%" sourceLinked="1"/>
        <c:tickLblPos val="nextTo"/>
        <c:crossAx val="94416256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79452046452443E-7"/>
                  <c:y val="-3.6697238869888807E-2"/>
                </c:manualLayout>
              </c:layout>
              <c:showVal val="1"/>
            </c:dLbl>
            <c:dLbl>
              <c:idx val="1"/>
              <c:layout>
                <c:manualLayout>
                  <c:x val="1.7905157353723072E-3"/>
                  <c:y val="-2.4464825913259179E-2"/>
                </c:manualLayout>
              </c:layout>
              <c:showVal val="1"/>
            </c:dLbl>
            <c:dLbl>
              <c:idx val="2"/>
              <c:layout>
                <c:manualLayout>
                  <c:x val="-2.4748646558391346E-2"/>
                  <c:y val="3.6697238869888807E-2"/>
                </c:manualLayout>
              </c:layout>
              <c:showVal val="1"/>
            </c:dLbl>
            <c:dLbl>
              <c:idx val="3"/>
              <c:layout>
                <c:manualLayout>
                  <c:x val="-3.4760445941041933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3.7122969837586998E-2"/>
                  <c:y val="-3.6697238869888807E-2"/>
                </c:manualLayout>
              </c:layout>
              <c:showVal val="1"/>
            </c:dLbl>
            <c:dLbl>
              <c:idx val="5"/>
              <c:layout>
                <c:manualLayout>
                  <c:x val="-2.9389017788089673E-2"/>
                  <c:y val="3.9755342109046202E-2"/>
                </c:manualLayout>
              </c:layout>
              <c:showVal val="1"/>
            </c:dLbl>
            <c:dLbl>
              <c:idx val="6"/>
              <c:layout>
                <c:manualLayout>
                  <c:x val="-4.6403712296983774E-3"/>
                  <c:y val="-3.058103239157401E-2"/>
                </c:manualLayout>
              </c:layout>
              <c:showVal val="1"/>
            </c:dLbl>
            <c:dLbl>
              <c:idx val="7"/>
              <c:layout>
                <c:manualLayout>
                  <c:x val="-1.5467904098994586E-2"/>
                  <c:y val="2.1406722674101861E-2"/>
                </c:manualLayout>
              </c:layout>
              <c:showVal val="1"/>
            </c:dLbl>
            <c:dLbl>
              <c:idx val="8"/>
              <c:layout>
                <c:manualLayout>
                  <c:x val="-5.8778035576179402E-2"/>
                  <c:y val="-1.2232412956629584E-2"/>
                </c:manualLayout>
              </c:layout>
              <c:showVal val="1"/>
            </c:dLbl>
            <c:dLbl>
              <c:idx val="9"/>
              <c:layout>
                <c:manualLayout>
                  <c:x val="-1.7014694508894038E-2"/>
                  <c:y val="-2.7522929152416588E-2"/>
                </c:manualLayout>
              </c:layout>
              <c:showVal val="1"/>
            </c:dLbl>
            <c:dLbl>
              <c:idx val="10"/>
              <c:layout>
                <c:manualLayout>
                  <c:x val="-9.280742459396871E-3"/>
                  <c:y val="-3.3639135630731391E-2"/>
                </c:manualLayout>
              </c:layout>
              <c:showVal val="1"/>
            </c:dLbl>
            <c:dLbl>
              <c:idx val="11"/>
              <c:layout>
                <c:manualLayout>
                  <c:x val="-3.248259860788863E-2"/>
                  <c:y val="3.9755342109046202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2 кл. мат'!$C$61:$H$61</c:f>
              <c:numCache>
                <c:formatCode>0%</c:formatCode>
                <c:ptCount val="6"/>
                <c:pt idx="0">
                  <c:v>0.84411146161934802</c:v>
                </c:pt>
                <c:pt idx="1">
                  <c:v>0.75609884332281807</c:v>
                </c:pt>
                <c:pt idx="2">
                  <c:v>0.68357868909919384</c:v>
                </c:pt>
                <c:pt idx="3">
                  <c:v>0.81558885383806523</c:v>
                </c:pt>
                <c:pt idx="4">
                  <c:v>0.69768664563617244</c:v>
                </c:pt>
                <c:pt idx="5">
                  <c:v>0.7640641430073607</c:v>
                </c:pt>
              </c:numCache>
            </c:numRef>
          </c:val>
        </c:ser>
        <c:marker val="1"/>
        <c:axId val="100877824"/>
        <c:axId val="100879360"/>
      </c:lineChart>
      <c:catAx>
        <c:axId val="100877824"/>
        <c:scaling>
          <c:orientation val="minMax"/>
        </c:scaling>
        <c:axPos val="b"/>
        <c:tickLblPos val="nextTo"/>
        <c:crossAx val="100879360"/>
        <c:crosses val="autoZero"/>
        <c:auto val="1"/>
        <c:lblAlgn val="ctr"/>
        <c:lblOffset val="100"/>
      </c:catAx>
      <c:valAx>
        <c:axId val="100879360"/>
        <c:scaling>
          <c:orientation val="minMax"/>
        </c:scaling>
        <c:axPos val="l"/>
        <c:majorGridlines/>
        <c:numFmt formatCode="0%" sourceLinked="1"/>
        <c:tickLblPos val="nextTo"/>
        <c:crossAx val="100877824"/>
        <c:crosses val="autoZero"/>
        <c:crossBetween val="between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5.7649667405764958E-2"/>
                  <c:y val="-3.058103239157399E-2"/>
                </c:manualLayout>
              </c:layout>
              <c:showVal val="1"/>
            </c:dLbl>
            <c:dLbl>
              <c:idx val="1"/>
              <c:layout>
                <c:manualLayout>
                  <c:x val="-1.7738359201773839E-2"/>
                  <c:y val="-3.6697238869888793E-2"/>
                </c:manualLayout>
              </c:layout>
              <c:showVal val="1"/>
            </c:dLbl>
            <c:dLbl>
              <c:idx val="2"/>
              <c:layout>
                <c:manualLayout>
                  <c:x val="-1.3303769401330384E-2"/>
                  <c:y val="3.9755342109046202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3.1042128603104232E-2"/>
                  <c:y val="-3.9755342109046202E-2"/>
                </c:manualLayout>
              </c:layout>
              <c:showVal val="1"/>
            </c:dLbl>
            <c:dLbl>
              <c:idx val="5"/>
              <c:layout>
                <c:manualLayout>
                  <c:x val="-3.8433111603843349E-2"/>
                  <c:y val="-4.5871548587360922E-2"/>
                </c:manualLayout>
              </c:layout>
              <c:showVal val="1"/>
            </c:dLbl>
            <c:dLbl>
              <c:idx val="6"/>
              <c:layout>
                <c:manualLayout>
                  <c:x val="-3.991130820399115E-2"/>
                  <c:y val="-3.6697238869888807E-2"/>
                </c:manualLayout>
              </c:layout>
              <c:showVal val="1"/>
            </c:dLbl>
            <c:dLbl>
              <c:idx val="7"/>
              <c:layout>
                <c:manualLayout>
                  <c:x val="-8.8691796008868173E-3"/>
                  <c:y val="-5.5045858304833217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2 кл. мат'!$C$61:$H$61</c:f>
              <c:numCache>
                <c:formatCode>0%</c:formatCode>
                <c:ptCount val="6"/>
                <c:pt idx="0">
                  <c:v>0.84411146161934802</c:v>
                </c:pt>
                <c:pt idx="1">
                  <c:v>0.75609884332281807</c:v>
                </c:pt>
                <c:pt idx="2">
                  <c:v>0.68357868909919384</c:v>
                </c:pt>
                <c:pt idx="3">
                  <c:v>0.81558885383806523</c:v>
                </c:pt>
                <c:pt idx="4">
                  <c:v>0.69768664563617244</c:v>
                </c:pt>
                <c:pt idx="5">
                  <c:v>0.7640641430073607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2 кл. мат'!$C$63:$H$63</c:f>
              <c:numCache>
                <c:formatCode>0%</c:formatCode>
                <c:ptCount val="6"/>
                <c:pt idx="0">
                  <c:v>0.9170663399337744</c:v>
                </c:pt>
                <c:pt idx="1">
                  <c:v>0.87641968264425074</c:v>
                </c:pt>
                <c:pt idx="2">
                  <c:v>0.82362669660399868</c:v>
                </c:pt>
                <c:pt idx="3">
                  <c:v>0.96412604152184</c:v>
                </c:pt>
                <c:pt idx="4">
                  <c:v>0.82434417650762271</c:v>
                </c:pt>
                <c:pt idx="5">
                  <c:v>0.87482844584763197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2 кл. мат'!$C$64:$H$64</c:f>
              <c:numCache>
                <c:formatCode>0%</c:formatCode>
                <c:ptCount val="6"/>
                <c:pt idx="0">
                  <c:v>0.77115658330492165</c:v>
                </c:pt>
                <c:pt idx="1">
                  <c:v>0.6357780040013854</c:v>
                </c:pt>
                <c:pt idx="2">
                  <c:v>0.543530681594389</c:v>
                </c:pt>
                <c:pt idx="3">
                  <c:v>0.66705166615429046</c:v>
                </c:pt>
                <c:pt idx="4">
                  <c:v>0.57102911476472218</c:v>
                </c:pt>
                <c:pt idx="5">
                  <c:v>0.65329984016708942</c:v>
                </c:pt>
              </c:numCache>
            </c:numRef>
          </c:val>
        </c:ser>
        <c:marker val="1"/>
        <c:axId val="88936448"/>
        <c:axId val="88937984"/>
      </c:lineChart>
      <c:catAx>
        <c:axId val="88936448"/>
        <c:scaling>
          <c:orientation val="minMax"/>
        </c:scaling>
        <c:axPos val="b"/>
        <c:tickLblPos val="nextTo"/>
        <c:crossAx val="88937984"/>
        <c:crosses val="autoZero"/>
        <c:auto val="1"/>
        <c:lblAlgn val="ctr"/>
        <c:lblOffset val="100"/>
      </c:catAx>
      <c:valAx>
        <c:axId val="88937984"/>
        <c:scaling>
          <c:orientation val="minMax"/>
        </c:scaling>
        <c:axPos val="l"/>
        <c:majorGridlines/>
        <c:numFmt formatCode="0%" sourceLinked="1"/>
        <c:tickLblPos val="nextTo"/>
        <c:crossAx val="88936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5.7649667405764944E-2"/>
                  <c:y val="-3.0581032391574E-2"/>
                </c:manualLayout>
              </c:layout>
              <c:showVal val="1"/>
            </c:dLbl>
            <c:dLbl>
              <c:idx val="1"/>
              <c:layout>
                <c:manualLayout>
                  <c:x val="-6.2084257206208464E-2"/>
                  <c:y val="-6.4220168022305374E-2"/>
                </c:manualLayout>
              </c:layout>
              <c:showVal val="1"/>
            </c:dLbl>
            <c:dLbl>
              <c:idx val="2"/>
              <c:layout>
                <c:manualLayout>
                  <c:x val="-1.3303769401330389E-2"/>
                  <c:y val="3.9755342109046216E-2"/>
                </c:manualLayout>
              </c:layout>
              <c:showVal val="1"/>
            </c:dLbl>
            <c:dLbl>
              <c:idx val="3"/>
              <c:layout>
                <c:manualLayout>
                  <c:x val="-1.6260162601626021E-2"/>
                  <c:y val="5.8103961543990584E-2"/>
                </c:manualLayout>
              </c:layout>
              <c:showVal val="1"/>
            </c:dLbl>
            <c:dLbl>
              <c:idx val="4"/>
              <c:layout>
                <c:manualLayout>
                  <c:x val="-3.1042128603104242E-2"/>
                  <c:y val="-3.9755342109046216E-2"/>
                </c:manualLayout>
              </c:layout>
              <c:showVal val="1"/>
            </c:dLbl>
            <c:dLbl>
              <c:idx val="5"/>
              <c:layout>
                <c:manualLayout>
                  <c:x val="-3.8433111603843363E-2"/>
                  <c:y val="-4.587154858736088E-2"/>
                </c:manualLayout>
              </c:layout>
              <c:showVal val="1"/>
            </c:dLbl>
            <c:dLbl>
              <c:idx val="6"/>
              <c:layout>
                <c:manualLayout>
                  <c:x val="-3.9911308203991164E-2"/>
                  <c:y val="-3.6697238869888814E-2"/>
                </c:manualLayout>
              </c:layout>
              <c:showVal val="1"/>
            </c:dLbl>
            <c:dLbl>
              <c:idx val="7"/>
              <c:layout>
                <c:manualLayout>
                  <c:x val="-8.8691796008868225E-3"/>
                  <c:y val="-5.5045858304833217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2 кл. мат'!$C$61:$H$61</c:f>
              <c:numCache>
                <c:formatCode>0%</c:formatCode>
                <c:ptCount val="6"/>
                <c:pt idx="0">
                  <c:v>0.84411146161934802</c:v>
                </c:pt>
                <c:pt idx="1">
                  <c:v>0.75609884332281807</c:v>
                </c:pt>
                <c:pt idx="2">
                  <c:v>0.68357868909919384</c:v>
                </c:pt>
                <c:pt idx="3">
                  <c:v>0.81558885383806523</c:v>
                </c:pt>
                <c:pt idx="4">
                  <c:v>0.69768664563617244</c:v>
                </c:pt>
                <c:pt idx="5">
                  <c:v>0.7640641430073607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2 кл. мат'!$C$63:$H$63</c:f>
              <c:numCache>
                <c:formatCode>0%</c:formatCode>
                <c:ptCount val="6"/>
                <c:pt idx="0">
                  <c:v>0.9170663399337744</c:v>
                </c:pt>
                <c:pt idx="1">
                  <c:v>0.87641968264425074</c:v>
                </c:pt>
                <c:pt idx="2">
                  <c:v>0.82362669660399868</c:v>
                </c:pt>
                <c:pt idx="3">
                  <c:v>0.96412604152184</c:v>
                </c:pt>
                <c:pt idx="4">
                  <c:v>0.82434417650762271</c:v>
                </c:pt>
                <c:pt idx="5">
                  <c:v>0.87482844584763197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2 кл. мат'!$C$64:$H$64</c:f>
              <c:numCache>
                <c:formatCode>0%</c:formatCode>
                <c:ptCount val="6"/>
                <c:pt idx="0">
                  <c:v>0.77115658330492165</c:v>
                </c:pt>
                <c:pt idx="1">
                  <c:v>0.6357780040013854</c:v>
                </c:pt>
                <c:pt idx="2">
                  <c:v>0.543530681594389</c:v>
                </c:pt>
                <c:pt idx="3">
                  <c:v>0.66705166615429046</c:v>
                </c:pt>
                <c:pt idx="4">
                  <c:v>0.57102911476472218</c:v>
                </c:pt>
                <c:pt idx="5">
                  <c:v>0.65329984016708942</c:v>
                </c:pt>
              </c:numCache>
            </c:numRef>
          </c:val>
        </c:ser>
        <c:marker val="1"/>
        <c:axId val="105729024"/>
        <c:axId val="105730816"/>
      </c:lineChart>
      <c:catAx>
        <c:axId val="105729024"/>
        <c:scaling>
          <c:orientation val="minMax"/>
        </c:scaling>
        <c:axPos val="b"/>
        <c:tickLblPos val="nextTo"/>
        <c:crossAx val="105730816"/>
        <c:crosses val="autoZero"/>
        <c:auto val="1"/>
        <c:lblAlgn val="ctr"/>
        <c:lblOffset val="100"/>
      </c:catAx>
      <c:valAx>
        <c:axId val="105730816"/>
        <c:scaling>
          <c:orientation val="minMax"/>
        </c:scaling>
        <c:axPos val="l"/>
        <c:majorGridlines/>
        <c:numFmt formatCode="0%" sourceLinked="1"/>
        <c:tickLblPos val="nextTo"/>
        <c:crossAx val="1057290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600074</xdr:colOff>
      <xdr:row>63</xdr:row>
      <xdr:rowOff>76199</xdr:rowOff>
    </xdr:from>
    <xdr:to>
      <xdr:col>13</xdr:col>
      <xdr:colOff>285749</xdr:colOff>
      <xdr:row>83</xdr:row>
      <xdr:rowOff>28574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62</xdr:row>
      <xdr:rowOff>76200</xdr:rowOff>
    </xdr:from>
    <xdr:to>
      <xdr:col>7</xdr:col>
      <xdr:colOff>200025</xdr:colOff>
      <xdr:row>84</xdr:row>
      <xdr:rowOff>38101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"/>
  <sheetViews>
    <sheetView topLeftCell="A37" workbookViewId="0">
      <selection activeCell="F50" sqref="F50"/>
    </sheetView>
  </sheetViews>
  <sheetFormatPr defaultRowHeight="15"/>
  <cols>
    <col min="1" max="12" width="13.85546875" customWidth="1"/>
  </cols>
  <sheetData>
    <row r="1" spans="1:1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23</v>
      </c>
      <c r="G1" s="1" t="s">
        <v>24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</row>
    <row r="2" spans="1:12" ht="47.25">
      <c r="A2" s="1" t="s">
        <v>7</v>
      </c>
      <c r="B2" s="1">
        <v>64</v>
      </c>
      <c r="C2" s="1">
        <v>200</v>
      </c>
      <c r="D2" s="1">
        <v>207</v>
      </c>
      <c r="E2" s="1">
        <v>257</v>
      </c>
      <c r="F2" s="1">
        <v>91</v>
      </c>
      <c r="G2" s="1">
        <v>72</v>
      </c>
      <c r="H2" s="1">
        <v>92</v>
      </c>
      <c r="I2" s="1">
        <v>8</v>
      </c>
      <c r="J2" s="1">
        <v>20</v>
      </c>
      <c r="K2" s="1">
        <v>25</v>
      </c>
      <c r="L2" s="1">
        <v>10</v>
      </c>
    </row>
    <row r="3" spans="1:12" ht="15.75">
      <c r="A3" s="1" t="s">
        <v>8</v>
      </c>
      <c r="B3" s="1">
        <v>103</v>
      </c>
      <c r="C3" s="1">
        <v>339</v>
      </c>
      <c r="D3" s="1">
        <v>394</v>
      </c>
      <c r="E3" s="1">
        <v>461</v>
      </c>
      <c r="F3" s="1">
        <v>179</v>
      </c>
      <c r="G3" s="1">
        <v>142</v>
      </c>
      <c r="H3" s="1">
        <v>155</v>
      </c>
      <c r="I3" s="1">
        <v>5</v>
      </c>
      <c r="J3" s="1">
        <v>27</v>
      </c>
      <c r="K3" s="1">
        <v>50</v>
      </c>
      <c r="L3" s="1">
        <v>21</v>
      </c>
    </row>
    <row r="4" spans="1:12" ht="47.25">
      <c r="A4" s="1" t="s">
        <v>28</v>
      </c>
      <c r="B4" s="1">
        <v>4</v>
      </c>
      <c r="C4" s="1">
        <v>15</v>
      </c>
      <c r="D4" s="1">
        <v>3</v>
      </c>
      <c r="E4" s="1">
        <v>9</v>
      </c>
      <c r="F4" s="1">
        <v>8</v>
      </c>
      <c r="G4" s="1">
        <v>4</v>
      </c>
      <c r="H4" s="1">
        <v>4</v>
      </c>
      <c r="I4" s="1">
        <v>0</v>
      </c>
      <c r="J4" s="1">
        <v>2</v>
      </c>
      <c r="K4" s="1">
        <v>2</v>
      </c>
      <c r="L4" s="1">
        <v>0</v>
      </c>
    </row>
    <row r="5" spans="1:12" ht="31.5">
      <c r="A5" s="1" t="s">
        <v>29</v>
      </c>
      <c r="B5" s="1">
        <v>1</v>
      </c>
      <c r="C5" s="1">
        <v>2</v>
      </c>
      <c r="D5" s="1">
        <v>3</v>
      </c>
      <c r="E5" s="1">
        <v>3</v>
      </c>
      <c r="F5" s="1">
        <v>3</v>
      </c>
      <c r="G5" s="1">
        <v>2</v>
      </c>
      <c r="H5" s="1">
        <v>2</v>
      </c>
      <c r="I5" s="1">
        <v>0</v>
      </c>
      <c r="J5" s="1">
        <v>0</v>
      </c>
      <c r="K5" s="1">
        <v>1</v>
      </c>
      <c r="L5" s="1">
        <v>0</v>
      </c>
    </row>
    <row r="6" spans="1:12" ht="15.75">
      <c r="A6" s="1" t="s">
        <v>9</v>
      </c>
      <c r="B6" s="1">
        <v>48</v>
      </c>
      <c r="C6" s="1">
        <v>177</v>
      </c>
      <c r="D6" s="1">
        <v>179</v>
      </c>
      <c r="E6" s="1">
        <v>218</v>
      </c>
      <c r="F6" s="1">
        <v>76</v>
      </c>
      <c r="G6" s="1">
        <v>89</v>
      </c>
      <c r="H6" s="1">
        <v>75</v>
      </c>
      <c r="I6" s="1">
        <v>0</v>
      </c>
      <c r="J6" s="1">
        <v>9</v>
      </c>
      <c r="K6" s="1">
        <v>32</v>
      </c>
      <c r="L6" s="1">
        <v>7</v>
      </c>
    </row>
    <row r="7" spans="1:12" ht="15.75">
      <c r="A7" s="1" t="s">
        <v>10</v>
      </c>
      <c r="B7" s="1">
        <v>6</v>
      </c>
      <c r="C7" s="1">
        <v>22</v>
      </c>
      <c r="D7" s="1">
        <v>23</v>
      </c>
      <c r="E7" s="1">
        <v>19</v>
      </c>
      <c r="F7" s="1">
        <v>9</v>
      </c>
      <c r="G7" s="1">
        <v>8</v>
      </c>
      <c r="H7" s="1">
        <v>11</v>
      </c>
      <c r="I7" s="1">
        <v>1</v>
      </c>
      <c r="J7" s="1">
        <v>1</v>
      </c>
      <c r="K7" s="1">
        <v>3</v>
      </c>
      <c r="L7" s="1">
        <v>1</v>
      </c>
    </row>
    <row r="8" spans="1:12" ht="15.75">
      <c r="A8" s="1" t="s">
        <v>11</v>
      </c>
      <c r="B8" s="1">
        <v>157</v>
      </c>
      <c r="C8" s="1">
        <v>581</v>
      </c>
      <c r="D8" s="1">
        <v>637</v>
      </c>
      <c r="E8" s="1">
        <v>749</v>
      </c>
      <c r="F8" s="1">
        <v>268</v>
      </c>
      <c r="G8" s="1">
        <v>270</v>
      </c>
      <c r="H8" s="1">
        <v>258</v>
      </c>
      <c r="I8" s="1">
        <v>3</v>
      </c>
      <c r="J8" s="1">
        <v>24</v>
      </c>
      <c r="K8" s="1">
        <v>79</v>
      </c>
      <c r="L8" s="1">
        <v>51</v>
      </c>
    </row>
    <row r="9" spans="1:12" ht="15.75">
      <c r="A9" s="1" t="s">
        <v>12</v>
      </c>
      <c r="B9" s="1">
        <v>84</v>
      </c>
      <c r="C9" s="1">
        <v>307</v>
      </c>
      <c r="D9" s="1">
        <v>361</v>
      </c>
      <c r="E9" s="1">
        <v>397</v>
      </c>
      <c r="F9" s="1">
        <v>142</v>
      </c>
      <c r="G9" s="1">
        <v>108</v>
      </c>
      <c r="H9" s="1">
        <v>133</v>
      </c>
      <c r="I9" s="1">
        <v>0</v>
      </c>
      <c r="J9" s="1">
        <v>19</v>
      </c>
      <c r="K9" s="1">
        <v>38</v>
      </c>
      <c r="L9" s="1">
        <v>27</v>
      </c>
    </row>
    <row r="10" spans="1:12" ht="15.75">
      <c r="A10" s="1" t="s">
        <v>13</v>
      </c>
      <c r="B10" s="1">
        <v>41</v>
      </c>
      <c r="C10" s="1">
        <v>134</v>
      </c>
      <c r="D10" s="1">
        <v>139</v>
      </c>
      <c r="E10" s="1">
        <v>126</v>
      </c>
      <c r="F10" s="1">
        <v>66</v>
      </c>
      <c r="G10" s="1">
        <v>47</v>
      </c>
      <c r="H10" s="1">
        <v>60</v>
      </c>
      <c r="I10" s="1">
        <v>6</v>
      </c>
      <c r="J10" s="1">
        <v>15</v>
      </c>
      <c r="K10" s="1">
        <v>14</v>
      </c>
      <c r="L10" s="1">
        <v>6</v>
      </c>
    </row>
    <row r="11" spans="1:12" ht="15.75">
      <c r="A11" s="1" t="s">
        <v>14</v>
      </c>
      <c r="B11" s="1">
        <v>91</v>
      </c>
      <c r="C11" s="1">
        <v>334</v>
      </c>
      <c r="D11" s="1">
        <v>370</v>
      </c>
      <c r="E11" s="1">
        <v>442</v>
      </c>
      <c r="F11" s="1">
        <v>136</v>
      </c>
      <c r="G11" s="1">
        <v>150</v>
      </c>
      <c r="H11" s="1">
        <v>142</v>
      </c>
      <c r="I11" s="1">
        <v>0</v>
      </c>
      <c r="J11" s="1">
        <v>18</v>
      </c>
      <c r="K11" s="1">
        <v>50</v>
      </c>
      <c r="L11" s="1">
        <v>23</v>
      </c>
    </row>
    <row r="12" spans="1:12" ht="15.75">
      <c r="A12" s="1">
        <v>3</v>
      </c>
      <c r="B12" s="1">
        <v>24</v>
      </c>
      <c r="C12" s="1">
        <v>76</v>
      </c>
      <c r="D12" s="1">
        <v>72</v>
      </c>
      <c r="E12" s="1">
        <v>67</v>
      </c>
      <c r="F12" s="1">
        <v>31</v>
      </c>
      <c r="G12" s="1">
        <v>23</v>
      </c>
      <c r="H12" s="1">
        <v>26</v>
      </c>
      <c r="I12" s="1">
        <v>4</v>
      </c>
      <c r="J12" s="1">
        <v>12</v>
      </c>
      <c r="K12" s="1">
        <v>7</v>
      </c>
      <c r="L12" s="1">
        <v>1</v>
      </c>
    </row>
    <row r="13" spans="1:12" ht="15.75">
      <c r="A13" s="1">
        <v>4</v>
      </c>
      <c r="B13" s="1">
        <v>63</v>
      </c>
      <c r="C13" s="1">
        <v>193</v>
      </c>
      <c r="D13" s="1">
        <v>196</v>
      </c>
      <c r="E13" s="1">
        <v>198</v>
      </c>
      <c r="F13" s="1">
        <v>101</v>
      </c>
      <c r="G13" s="1">
        <v>82</v>
      </c>
      <c r="H13" s="1">
        <v>84</v>
      </c>
      <c r="I13" s="1">
        <v>8</v>
      </c>
      <c r="J13" s="1">
        <v>25</v>
      </c>
      <c r="K13" s="1">
        <v>21</v>
      </c>
      <c r="L13" s="1">
        <v>9</v>
      </c>
    </row>
    <row r="14" spans="1:12" ht="15.75">
      <c r="A14" s="1">
        <v>5</v>
      </c>
      <c r="B14" s="1">
        <v>86</v>
      </c>
      <c r="C14" s="1">
        <v>302</v>
      </c>
      <c r="D14" s="1">
        <v>389</v>
      </c>
      <c r="E14" s="1">
        <v>436</v>
      </c>
      <c r="F14" s="1">
        <v>127</v>
      </c>
      <c r="G14" s="1">
        <v>143</v>
      </c>
      <c r="H14" s="1">
        <v>163</v>
      </c>
      <c r="I14" s="1">
        <v>3</v>
      </c>
      <c r="J14" s="1">
        <v>6</v>
      </c>
      <c r="K14" s="1">
        <v>44</v>
      </c>
      <c r="L14" s="1">
        <v>33</v>
      </c>
    </row>
    <row r="15" spans="1:12" ht="15.75">
      <c r="A15" s="1">
        <v>6</v>
      </c>
      <c r="B15" s="1">
        <v>78</v>
      </c>
      <c r="C15" s="1">
        <v>242</v>
      </c>
      <c r="D15" s="1">
        <v>265</v>
      </c>
      <c r="E15" s="1">
        <v>297</v>
      </c>
      <c r="F15" s="1">
        <v>109</v>
      </c>
      <c r="G15" s="1">
        <v>97</v>
      </c>
      <c r="H15" s="1">
        <v>110</v>
      </c>
      <c r="I15" s="1">
        <v>17</v>
      </c>
      <c r="J15" s="1">
        <v>16</v>
      </c>
      <c r="K15" s="1">
        <v>37</v>
      </c>
      <c r="L15" s="1">
        <v>8</v>
      </c>
    </row>
    <row r="16" spans="1:12" ht="15.75">
      <c r="A16" s="1">
        <v>7</v>
      </c>
      <c r="B16" s="1">
        <v>46</v>
      </c>
      <c r="C16" s="1">
        <v>144</v>
      </c>
      <c r="D16" s="1">
        <v>178</v>
      </c>
      <c r="E16" s="1">
        <v>200</v>
      </c>
      <c r="F16" s="1">
        <v>76</v>
      </c>
      <c r="G16" s="1">
        <v>59</v>
      </c>
      <c r="H16" s="1">
        <v>75</v>
      </c>
      <c r="I16" s="1">
        <v>1</v>
      </c>
      <c r="J16" s="1">
        <v>17</v>
      </c>
      <c r="K16" s="1">
        <v>18</v>
      </c>
      <c r="L16" s="1">
        <v>10</v>
      </c>
    </row>
    <row r="17" spans="1:12" ht="15.75">
      <c r="A17" s="1">
        <v>8</v>
      </c>
      <c r="B17" s="1">
        <v>74</v>
      </c>
      <c r="C17" s="1">
        <v>260</v>
      </c>
      <c r="D17" s="1">
        <v>276</v>
      </c>
      <c r="E17" s="1">
        <v>269</v>
      </c>
      <c r="F17" s="1">
        <v>105</v>
      </c>
      <c r="G17" s="1">
        <v>74</v>
      </c>
      <c r="H17" s="1">
        <v>109</v>
      </c>
      <c r="I17" s="1">
        <v>18</v>
      </c>
      <c r="J17" s="1">
        <v>14</v>
      </c>
      <c r="K17" s="1">
        <v>25</v>
      </c>
      <c r="L17" s="1">
        <v>17</v>
      </c>
    </row>
    <row r="18" spans="1:12" ht="15.75">
      <c r="A18" s="1">
        <v>9</v>
      </c>
      <c r="B18" s="1">
        <v>84</v>
      </c>
      <c r="C18" s="1">
        <v>295</v>
      </c>
      <c r="D18" s="1">
        <v>334</v>
      </c>
      <c r="E18" s="1">
        <v>317</v>
      </c>
      <c r="F18" s="1">
        <v>110</v>
      </c>
      <c r="G18" s="1">
        <v>133</v>
      </c>
      <c r="H18" s="1">
        <v>137</v>
      </c>
      <c r="I18" s="1">
        <v>5</v>
      </c>
      <c r="J18" s="1">
        <v>27</v>
      </c>
      <c r="K18" s="1">
        <v>38</v>
      </c>
      <c r="L18" s="1">
        <v>14</v>
      </c>
    </row>
    <row r="19" spans="1:12" ht="15.75">
      <c r="A19" s="1">
        <v>10</v>
      </c>
      <c r="B19" s="1">
        <v>76</v>
      </c>
      <c r="C19" s="1">
        <v>255</v>
      </c>
      <c r="D19" s="1">
        <v>270</v>
      </c>
      <c r="E19" s="1">
        <v>292</v>
      </c>
      <c r="F19" s="1">
        <v>115</v>
      </c>
      <c r="G19" s="1">
        <v>115</v>
      </c>
      <c r="H19" s="1">
        <v>101</v>
      </c>
      <c r="I19" s="1">
        <v>9</v>
      </c>
      <c r="J19" s="1">
        <v>19</v>
      </c>
      <c r="K19" s="1">
        <v>35</v>
      </c>
      <c r="L19" s="1">
        <v>13</v>
      </c>
    </row>
    <row r="20" spans="1:12" ht="15.75">
      <c r="A20" s="1">
        <v>12</v>
      </c>
      <c r="B20" s="1">
        <v>42</v>
      </c>
      <c r="C20" s="1">
        <v>129</v>
      </c>
      <c r="D20" s="1">
        <v>143</v>
      </c>
      <c r="E20" s="1">
        <v>155</v>
      </c>
      <c r="F20" s="1">
        <v>40</v>
      </c>
      <c r="G20" s="1">
        <v>35</v>
      </c>
      <c r="H20" s="1">
        <v>63</v>
      </c>
      <c r="I20" s="1">
        <v>10</v>
      </c>
      <c r="J20" s="1">
        <v>10</v>
      </c>
      <c r="K20" s="1">
        <v>16</v>
      </c>
      <c r="L20" s="1">
        <v>6</v>
      </c>
    </row>
    <row r="21" spans="1:12" ht="15.75">
      <c r="A21" s="1">
        <v>13</v>
      </c>
      <c r="B21" s="1">
        <v>66</v>
      </c>
      <c r="C21" s="1">
        <v>215</v>
      </c>
      <c r="D21" s="1">
        <v>262</v>
      </c>
      <c r="E21" s="1">
        <v>286</v>
      </c>
      <c r="F21" s="1">
        <v>111</v>
      </c>
      <c r="G21" s="1">
        <v>104</v>
      </c>
      <c r="H21" s="1">
        <v>102</v>
      </c>
      <c r="I21" s="1">
        <v>5</v>
      </c>
      <c r="J21" s="1">
        <v>14</v>
      </c>
      <c r="K21" s="1">
        <v>34</v>
      </c>
      <c r="L21" s="1">
        <v>13</v>
      </c>
    </row>
    <row r="22" spans="1:12" ht="15.75">
      <c r="A22" s="1">
        <v>20</v>
      </c>
      <c r="B22" s="1">
        <v>54</v>
      </c>
      <c r="C22" s="1">
        <v>165</v>
      </c>
      <c r="D22" s="1">
        <v>189</v>
      </c>
      <c r="E22" s="1">
        <v>178</v>
      </c>
      <c r="F22" s="1">
        <v>73</v>
      </c>
      <c r="G22" s="1">
        <v>65</v>
      </c>
      <c r="H22" s="1">
        <v>79</v>
      </c>
      <c r="I22" s="1">
        <v>11</v>
      </c>
      <c r="J22" s="1">
        <v>15</v>
      </c>
      <c r="K22" s="1">
        <v>25</v>
      </c>
      <c r="L22" s="1">
        <v>3</v>
      </c>
    </row>
    <row r="23" spans="1:12" ht="15.75">
      <c r="A23" s="1">
        <v>21</v>
      </c>
      <c r="B23" s="1">
        <v>41</v>
      </c>
      <c r="C23" s="1">
        <v>151</v>
      </c>
      <c r="D23" s="1">
        <v>160</v>
      </c>
      <c r="E23" s="1">
        <v>177</v>
      </c>
      <c r="F23" s="1">
        <v>75</v>
      </c>
      <c r="G23" s="1">
        <v>56</v>
      </c>
      <c r="H23" s="1">
        <v>54</v>
      </c>
      <c r="I23" s="1">
        <v>0</v>
      </c>
      <c r="J23" s="1">
        <v>12</v>
      </c>
      <c r="K23" s="1">
        <v>23</v>
      </c>
      <c r="L23" s="1">
        <v>6</v>
      </c>
    </row>
    <row r="24" spans="1:12" ht="15.75">
      <c r="A24" s="1">
        <v>23</v>
      </c>
      <c r="B24" s="1">
        <v>23</v>
      </c>
      <c r="C24" s="1">
        <v>74</v>
      </c>
      <c r="D24" s="1">
        <v>75</v>
      </c>
      <c r="E24" s="1">
        <v>92</v>
      </c>
      <c r="F24" s="1">
        <v>36</v>
      </c>
      <c r="G24" s="1">
        <v>35</v>
      </c>
      <c r="H24" s="1">
        <v>35</v>
      </c>
      <c r="I24" s="1">
        <v>1</v>
      </c>
      <c r="J24" s="1">
        <v>10</v>
      </c>
      <c r="K24" s="1">
        <v>9</v>
      </c>
      <c r="L24" s="1">
        <v>3</v>
      </c>
    </row>
    <row r="25" spans="1:12" ht="15.75">
      <c r="A25" s="1">
        <v>25</v>
      </c>
      <c r="B25" s="1">
        <v>76</v>
      </c>
      <c r="C25" s="1">
        <v>259</v>
      </c>
      <c r="D25" s="1">
        <v>295</v>
      </c>
      <c r="E25" s="1">
        <v>324</v>
      </c>
      <c r="F25" s="1">
        <v>103</v>
      </c>
      <c r="G25" s="1">
        <v>108</v>
      </c>
      <c r="H25" s="1">
        <v>116</v>
      </c>
      <c r="I25" s="1">
        <v>7</v>
      </c>
      <c r="J25" s="1">
        <v>20</v>
      </c>
      <c r="K25" s="1">
        <v>36</v>
      </c>
      <c r="L25" s="1">
        <v>13</v>
      </c>
    </row>
    <row r="26" spans="1:12" ht="15.75">
      <c r="A26" s="1">
        <v>30</v>
      </c>
      <c r="B26" s="1">
        <v>81</v>
      </c>
      <c r="C26" s="1">
        <v>268</v>
      </c>
      <c r="D26" s="1">
        <v>306</v>
      </c>
      <c r="E26" s="1">
        <v>317</v>
      </c>
      <c r="F26" s="1">
        <v>104</v>
      </c>
      <c r="G26" s="1">
        <v>107</v>
      </c>
      <c r="H26" s="1">
        <v>116</v>
      </c>
      <c r="I26" s="1">
        <v>11</v>
      </c>
      <c r="J26" s="1">
        <v>18</v>
      </c>
      <c r="K26" s="1">
        <v>39</v>
      </c>
      <c r="L26" s="1">
        <v>13</v>
      </c>
    </row>
    <row r="27" spans="1:12" ht="15.75">
      <c r="A27" s="1">
        <v>32</v>
      </c>
      <c r="B27" s="1">
        <v>73</v>
      </c>
      <c r="C27" s="1">
        <v>266</v>
      </c>
      <c r="D27" s="1">
        <v>310</v>
      </c>
      <c r="E27" s="1">
        <v>377</v>
      </c>
      <c r="F27" s="1">
        <v>112</v>
      </c>
      <c r="G27" s="1">
        <v>112</v>
      </c>
      <c r="H27" s="1">
        <v>131</v>
      </c>
      <c r="I27" s="1">
        <v>0</v>
      </c>
      <c r="J27" s="1">
        <v>12</v>
      </c>
      <c r="K27" s="1">
        <v>37</v>
      </c>
      <c r="L27" s="1">
        <v>24</v>
      </c>
    </row>
    <row r="28" spans="1:12" ht="15.75">
      <c r="A28" s="1">
        <v>33</v>
      </c>
      <c r="B28" s="1">
        <v>47</v>
      </c>
      <c r="C28" s="1">
        <v>162</v>
      </c>
      <c r="D28" s="1">
        <v>197</v>
      </c>
      <c r="E28" s="1">
        <v>127</v>
      </c>
      <c r="F28" s="1">
        <v>58</v>
      </c>
      <c r="G28" s="1">
        <v>65</v>
      </c>
      <c r="H28" s="1">
        <v>60</v>
      </c>
      <c r="I28" s="1">
        <v>7</v>
      </c>
      <c r="J28" s="1">
        <v>15</v>
      </c>
      <c r="K28" s="1">
        <v>18</v>
      </c>
      <c r="L28" s="1">
        <v>7</v>
      </c>
    </row>
    <row r="29" spans="1:12" ht="15.75">
      <c r="A29" s="1">
        <v>34</v>
      </c>
      <c r="B29" s="1">
        <v>66</v>
      </c>
      <c r="C29" s="1">
        <v>220</v>
      </c>
      <c r="D29" s="1">
        <v>248</v>
      </c>
      <c r="E29" s="1">
        <v>262</v>
      </c>
      <c r="F29" s="1">
        <v>110</v>
      </c>
      <c r="G29" s="1">
        <v>80</v>
      </c>
      <c r="H29" s="1">
        <v>116</v>
      </c>
      <c r="I29" s="1">
        <v>0</v>
      </c>
      <c r="J29" s="1">
        <v>30</v>
      </c>
      <c r="K29" s="1">
        <v>23</v>
      </c>
      <c r="L29" s="1">
        <v>13</v>
      </c>
    </row>
    <row r="30" spans="1:12" ht="15.75">
      <c r="A30" s="1">
        <v>35</v>
      </c>
      <c r="B30" s="1">
        <v>46</v>
      </c>
      <c r="C30" s="1">
        <v>134</v>
      </c>
      <c r="D30" s="1">
        <v>170</v>
      </c>
      <c r="E30" s="1">
        <v>181</v>
      </c>
      <c r="F30" s="1">
        <v>48</v>
      </c>
      <c r="G30" s="1">
        <v>54</v>
      </c>
      <c r="H30" s="1">
        <v>54</v>
      </c>
      <c r="I30" s="1">
        <v>4</v>
      </c>
      <c r="J30" s="1">
        <v>21</v>
      </c>
      <c r="K30" s="1">
        <v>17</v>
      </c>
      <c r="L30" s="1">
        <v>4</v>
      </c>
    </row>
    <row r="31" spans="1:12" ht="15.75">
      <c r="A31" s="1">
        <v>36</v>
      </c>
      <c r="B31" s="1">
        <v>79</v>
      </c>
      <c r="C31" s="1">
        <v>277</v>
      </c>
      <c r="D31" s="1">
        <v>316</v>
      </c>
      <c r="E31" s="1">
        <v>291</v>
      </c>
      <c r="F31" s="1">
        <v>122</v>
      </c>
      <c r="G31" s="1">
        <v>122</v>
      </c>
      <c r="H31" s="1">
        <v>119</v>
      </c>
      <c r="I31" s="1">
        <v>5</v>
      </c>
      <c r="J31" s="1">
        <v>24</v>
      </c>
      <c r="K31" s="1">
        <v>38</v>
      </c>
      <c r="L31" s="1">
        <v>12</v>
      </c>
    </row>
    <row r="32" spans="1:12" ht="15.75">
      <c r="A32" s="1">
        <v>38</v>
      </c>
      <c r="B32" s="1">
        <v>37</v>
      </c>
      <c r="C32" s="1">
        <v>119</v>
      </c>
      <c r="D32" s="1">
        <v>137</v>
      </c>
      <c r="E32" s="1">
        <v>145</v>
      </c>
      <c r="F32" s="1">
        <v>55</v>
      </c>
      <c r="G32" s="1">
        <v>43</v>
      </c>
      <c r="H32" s="1">
        <v>48</v>
      </c>
      <c r="I32" s="1">
        <v>5</v>
      </c>
      <c r="J32" s="1">
        <v>10</v>
      </c>
      <c r="K32" s="1">
        <v>14</v>
      </c>
      <c r="L32" s="1">
        <v>8</v>
      </c>
    </row>
    <row r="33" spans="1:12" ht="15.75">
      <c r="A33" s="1">
        <v>40</v>
      </c>
      <c r="B33" s="1">
        <v>79</v>
      </c>
      <c r="C33" s="1">
        <v>254</v>
      </c>
      <c r="D33" s="1">
        <v>277</v>
      </c>
      <c r="E33" s="1">
        <v>299</v>
      </c>
      <c r="F33" s="1">
        <v>129</v>
      </c>
      <c r="G33" s="1">
        <v>112</v>
      </c>
      <c r="H33" s="1">
        <v>118</v>
      </c>
      <c r="I33" s="1">
        <v>7</v>
      </c>
      <c r="J33" s="1">
        <v>24</v>
      </c>
      <c r="K33" s="1">
        <v>33</v>
      </c>
      <c r="L33" s="1">
        <v>15</v>
      </c>
    </row>
    <row r="34" spans="1:12" ht="15.75">
      <c r="A34" s="1">
        <v>41</v>
      </c>
      <c r="B34" s="1">
        <v>57</v>
      </c>
      <c r="C34" s="1">
        <v>177</v>
      </c>
      <c r="D34" s="1">
        <v>194</v>
      </c>
      <c r="E34" s="1">
        <v>215</v>
      </c>
      <c r="F34" s="1">
        <v>67</v>
      </c>
      <c r="G34" s="1">
        <v>71</v>
      </c>
      <c r="H34" s="1">
        <v>78</v>
      </c>
      <c r="I34" s="1">
        <v>11</v>
      </c>
      <c r="J34" s="1">
        <v>15</v>
      </c>
      <c r="K34" s="1">
        <v>25</v>
      </c>
      <c r="L34" s="1">
        <v>6</v>
      </c>
    </row>
    <row r="35" spans="1:12" ht="15.75">
      <c r="A35" s="1">
        <v>43</v>
      </c>
      <c r="B35" s="1">
        <v>59</v>
      </c>
      <c r="C35" s="1">
        <v>216</v>
      </c>
      <c r="D35" s="1">
        <v>267</v>
      </c>
      <c r="E35" s="1">
        <v>309</v>
      </c>
      <c r="F35" s="1">
        <v>96</v>
      </c>
      <c r="G35" s="1">
        <v>107</v>
      </c>
      <c r="H35" s="1">
        <v>104</v>
      </c>
      <c r="I35" s="1">
        <v>0</v>
      </c>
      <c r="J35" s="1">
        <v>1</v>
      </c>
      <c r="K35" s="1">
        <v>35</v>
      </c>
      <c r="L35" s="1">
        <v>23</v>
      </c>
    </row>
    <row r="36" spans="1:12" ht="15.75">
      <c r="A36" s="1">
        <v>44</v>
      </c>
      <c r="B36" s="1">
        <v>74</v>
      </c>
      <c r="C36" s="1">
        <v>234</v>
      </c>
      <c r="D36" s="1">
        <v>285</v>
      </c>
      <c r="E36" s="1">
        <v>278</v>
      </c>
      <c r="F36" s="1">
        <v>111</v>
      </c>
      <c r="G36" s="1">
        <v>106</v>
      </c>
      <c r="H36" s="1">
        <v>113</v>
      </c>
      <c r="I36" s="1">
        <v>4</v>
      </c>
      <c r="J36" s="1">
        <v>29</v>
      </c>
      <c r="K36" s="1">
        <v>28</v>
      </c>
      <c r="L36" s="1">
        <v>13</v>
      </c>
    </row>
    <row r="37" spans="1:12" ht="15.75">
      <c r="A37" s="1">
        <v>45</v>
      </c>
      <c r="B37" s="1">
        <v>79</v>
      </c>
      <c r="C37" s="1">
        <v>252</v>
      </c>
      <c r="D37" s="1">
        <v>312</v>
      </c>
      <c r="E37" s="1">
        <v>363</v>
      </c>
      <c r="F37" s="1">
        <v>130</v>
      </c>
      <c r="G37" s="1">
        <v>110</v>
      </c>
      <c r="H37" s="1">
        <v>117</v>
      </c>
      <c r="I37" s="1">
        <v>9</v>
      </c>
      <c r="J37" s="1">
        <v>11</v>
      </c>
      <c r="K37" s="1">
        <v>36</v>
      </c>
      <c r="L37" s="1">
        <v>23</v>
      </c>
    </row>
    <row r="38" spans="1:12" ht="15.75">
      <c r="A38" s="1">
        <v>48</v>
      </c>
      <c r="B38" s="1">
        <v>17</v>
      </c>
      <c r="C38" s="1">
        <v>57</v>
      </c>
      <c r="D38" s="1">
        <v>61</v>
      </c>
      <c r="E38" s="1">
        <v>73</v>
      </c>
      <c r="F38" s="1">
        <v>25</v>
      </c>
      <c r="G38" s="1">
        <v>24</v>
      </c>
      <c r="H38" s="1">
        <v>25</v>
      </c>
      <c r="I38" s="1">
        <v>3</v>
      </c>
      <c r="J38" s="1">
        <v>3</v>
      </c>
      <c r="K38" s="1">
        <v>5</v>
      </c>
      <c r="L38" s="1">
        <v>6</v>
      </c>
    </row>
    <row r="39" spans="1:12" ht="15.75">
      <c r="A39" s="1">
        <v>49</v>
      </c>
      <c r="B39" s="1">
        <v>43</v>
      </c>
      <c r="C39" s="1">
        <v>138</v>
      </c>
      <c r="D39" s="1">
        <v>149</v>
      </c>
      <c r="E39" s="1">
        <v>192</v>
      </c>
      <c r="F39" s="1">
        <v>63</v>
      </c>
      <c r="G39" s="1">
        <v>46</v>
      </c>
      <c r="H39" s="1">
        <v>62</v>
      </c>
      <c r="I39" s="1">
        <v>5</v>
      </c>
      <c r="J39" s="1">
        <v>12</v>
      </c>
      <c r="K39" s="1">
        <v>19</v>
      </c>
      <c r="L39" s="1">
        <v>7</v>
      </c>
    </row>
    <row r="40" spans="1:12" ht="15.75">
      <c r="A40" s="1">
        <v>50</v>
      </c>
      <c r="B40" s="1">
        <v>110</v>
      </c>
      <c r="C40" s="1">
        <v>358</v>
      </c>
      <c r="D40" s="1">
        <v>387</v>
      </c>
      <c r="E40" s="1">
        <v>502</v>
      </c>
      <c r="F40" s="1">
        <v>167</v>
      </c>
      <c r="G40" s="1">
        <v>131</v>
      </c>
      <c r="H40" s="1">
        <v>151</v>
      </c>
      <c r="I40" s="1">
        <v>7</v>
      </c>
      <c r="J40" s="1">
        <v>36</v>
      </c>
      <c r="K40" s="1">
        <v>55</v>
      </c>
      <c r="L40" s="1">
        <v>12</v>
      </c>
    </row>
    <row r="41" spans="1:12" ht="15.75">
      <c r="A41" s="1">
        <v>55</v>
      </c>
      <c r="B41" s="1">
        <v>82</v>
      </c>
      <c r="C41" s="1">
        <v>261</v>
      </c>
      <c r="D41" s="1">
        <v>279</v>
      </c>
      <c r="E41" s="1">
        <v>352</v>
      </c>
      <c r="F41" s="1">
        <v>111</v>
      </c>
      <c r="G41" s="1">
        <v>103</v>
      </c>
      <c r="H41" s="1">
        <v>129</v>
      </c>
      <c r="I41" s="1">
        <v>13</v>
      </c>
      <c r="J41" s="1">
        <v>15</v>
      </c>
      <c r="K41" s="1">
        <v>40</v>
      </c>
      <c r="L41" s="1">
        <v>14</v>
      </c>
    </row>
    <row r="42" spans="1:12" ht="15.75">
      <c r="A42" s="1">
        <v>56</v>
      </c>
      <c r="B42" s="1">
        <v>44</v>
      </c>
      <c r="C42" s="1">
        <v>152</v>
      </c>
      <c r="D42" s="1">
        <v>164</v>
      </c>
      <c r="E42" s="1">
        <v>187</v>
      </c>
      <c r="F42" s="1">
        <v>57</v>
      </c>
      <c r="G42" s="1">
        <v>70</v>
      </c>
      <c r="H42" s="1">
        <v>60</v>
      </c>
      <c r="I42" s="1">
        <v>3</v>
      </c>
      <c r="J42" s="1">
        <v>13</v>
      </c>
      <c r="K42" s="1">
        <v>19</v>
      </c>
      <c r="L42" s="1">
        <v>9</v>
      </c>
    </row>
    <row r="43" spans="1:12" ht="15.75">
      <c r="A43" s="1">
        <v>58</v>
      </c>
      <c r="B43" s="1">
        <v>50</v>
      </c>
      <c r="C43" s="1">
        <v>177</v>
      </c>
      <c r="D43" s="1">
        <v>191</v>
      </c>
      <c r="E43" s="1">
        <v>229</v>
      </c>
      <c r="F43" s="1">
        <v>88</v>
      </c>
      <c r="G43" s="1">
        <v>60</v>
      </c>
      <c r="H43" s="1">
        <v>78</v>
      </c>
      <c r="I43" s="1">
        <v>3</v>
      </c>
      <c r="J43" s="1">
        <v>12</v>
      </c>
      <c r="K43" s="1">
        <v>19</v>
      </c>
      <c r="L43" s="1">
        <v>16</v>
      </c>
    </row>
    <row r="44" spans="1:12" ht="15.75">
      <c r="A44" s="1">
        <v>61</v>
      </c>
      <c r="B44" s="1">
        <v>110</v>
      </c>
      <c r="C44" s="1">
        <v>368</v>
      </c>
      <c r="D44" s="1">
        <v>385</v>
      </c>
      <c r="E44" s="1">
        <v>427</v>
      </c>
      <c r="F44" s="1">
        <v>153</v>
      </c>
      <c r="G44" s="1">
        <v>175</v>
      </c>
      <c r="H44" s="1">
        <v>194</v>
      </c>
      <c r="I44" s="1">
        <v>12</v>
      </c>
      <c r="J44" s="1">
        <v>26</v>
      </c>
      <c r="K44" s="1">
        <v>54</v>
      </c>
      <c r="L44" s="1">
        <v>18</v>
      </c>
    </row>
    <row r="45" spans="1:12" ht="15.75">
      <c r="A45" s="1">
        <v>64</v>
      </c>
      <c r="B45" s="1">
        <v>75</v>
      </c>
      <c r="C45" s="1">
        <v>256</v>
      </c>
      <c r="D45" s="1">
        <v>284</v>
      </c>
      <c r="E45" s="1">
        <v>296</v>
      </c>
      <c r="F45" s="1">
        <v>131</v>
      </c>
      <c r="G45" s="1">
        <v>108</v>
      </c>
      <c r="H45" s="1">
        <v>134</v>
      </c>
      <c r="I45" s="1">
        <v>5</v>
      </c>
      <c r="J45" s="1">
        <v>19</v>
      </c>
      <c r="K45" s="1">
        <v>32</v>
      </c>
      <c r="L45" s="1">
        <v>19</v>
      </c>
    </row>
    <row r="46" spans="1:12" ht="15.75">
      <c r="A46" s="1">
        <v>65</v>
      </c>
      <c r="B46" s="1">
        <v>25</v>
      </c>
      <c r="C46" s="1">
        <v>74</v>
      </c>
      <c r="D46" s="1">
        <v>39</v>
      </c>
      <c r="E46" s="1">
        <v>51</v>
      </c>
      <c r="F46" s="1">
        <v>20</v>
      </c>
      <c r="G46" s="1">
        <v>19</v>
      </c>
      <c r="H46" s="1">
        <v>18</v>
      </c>
      <c r="I46" s="1">
        <v>15</v>
      </c>
      <c r="J46" s="1">
        <v>4</v>
      </c>
      <c r="K46" s="1">
        <v>6</v>
      </c>
      <c r="L46" s="1">
        <v>0</v>
      </c>
    </row>
    <row r="47" spans="1:12" ht="15.75">
      <c r="A47" s="1">
        <v>66</v>
      </c>
      <c r="B47" s="1">
        <v>58</v>
      </c>
      <c r="C47" s="1">
        <v>190</v>
      </c>
      <c r="D47" s="1">
        <v>202</v>
      </c>
      <c r="E47" s="1">
        <v>217</v>
      </c>
      <c r="F47" s="1">
        <v>81</v>
      </c>
      <c r="G47" s="1">
        <v>67</v>
      </c>
      <c r="H47" s="1">
        <v>83</v>
      </c>
      <c r="I47" s="1">
        <v>8</v>
      </c>
      <c r="J47" s="1">
        <v>19</v>
      </c>
      <c r="K47" s="1">
        <v>24</v>
      </c>
      <c r="L47" s="1">
        <v>7</v>
      </c>
    </row>
    <row r="48" spans="1:12" ht="15.75">
      <c r="A48" s="1">
        <v>69</v>
      </c>
      <c r="B48" s="1">
        <v>102</v>
      </c>
      <c r="C48" s="1">
        <v>375</v>
      </c>
      <c r="D48" s="1">
        <v>448</v>
      </c>
      <c r="E48" s="1">
        <v>546</v>
      </c>
      <c r="F48" s="1">
        <v>182</v>
      </c>
      <c r="G48" s="1">
        <v>173</v>
      </c>
      <c r="H48" s="1">
        <v>173</v>
      </c>
      <c r="I48" s="1">
        <v>1</v>
      </c>
      <c r="J48" s="1">
        <v>6</v>
      </c>
      <c r="K48" s="1">
        <v>51</v>
      </c>
      <c r="L48" s="1">
        <v>44</v>
      </c>
    </row>
    <row r="49" spans="1:12" ht="15.75">
      <c r="A49" s="1">
        <v>70</v>
      </c>
      <c r="B49" s="1">
        <v>32</v>
      </c>
      <c r="C49" s="1">
        <v>105</v>
      </c>
      <c r="D49" s="1">
        <v>118</v>
      </c>
      <c r="E49" s="1">
        <v>119</v>
      </c>
      <c r="F49" s="1">
        <v>50</v>
      </c>
      <c r="G49" s="1">
        <v>50</v>
      </c>
      <c r="H49" s="1">
        <v>49</v>
      </c>
      <c r="I49" s="1">
        <v>10</v>
      </c>
      <c r="J49" s="1">
        <v>10</v>
      </c>
      <c r="K49" s="1">
        <v>7</v>
      </c>
      <c r="L49" s="1">
        <v>5</v>
      </c>
    </row>
    <row r="50" spans="1:12" ht="15.75">
      <c r="A50" s="1">
        <v>71</v>
      </c>
      <c r="B50" s="1">
        <v>47</v>
      </c>
      <c r="C50" s="1">
        <v>177</v>
      </c>
      <c r="D50" s="1">
        <v>164</v>
      </c>
      <c r="E50" s="1">
        <v>194</v>
      </c>
      <c r="F50" s="1">
        <v>57</v>
      </c>
      <c r="G50" s="1">
        <v>54</v>
      </c>
      <c r="H50" s="1">
        <v>59</v>
      </c>
      <c r="I50" s="1">
        <v>5</v>
      </c>
      <c r="J50" s="1">
        <v>18</v>
      </c>
      <c r="K50" s="1">
        <v>14</v>
      </c>
      <c r="L50" s="1">
        <v>10</v>
      </c>
    </row>
    <row r="51" spans="1:12" ht="15.75">
      <c r="A51" s="1">
        <v>72</v>
      </c>
      <c r="B51" s="1">
        <v>34</v>
      </c>
      <c r="C51" s="1">
        <v>109</v>
      </c>
      <c r="D51" s="1">
        <v>124</v>
      </c>
      <c r="E51" s="1">
        <v>126</v>
      </c>
      <c r="F51" s="1">
        <v>51</v>
      </c>
      <c r="G51" s="1">
        <v>46</v>
      </c>
      <c r="H51" s="1">
        <v>49</v>
      </c>
      <c r="I51" s="1">
        <v>7</v>
      </c>
      <c r="J51" s="1">
        <v>5</v>
      </c>
      <c r="K51" s="1">
        <v>11</v>
      </c>
      <c r="L51" s="1">
        <v>11</v>
      </c>
    </row>
    <row r="52" spans="1:12" ht="15.75">
      <c r="A52" s="1">
        <v>77</v>
      </c>
      <c r="B52" s="1">
        <v>52</v>
      </c>
      <c r="C52" s="1">
        <v>171</v>
      </c>
      <c r="D52" s="1">
        <v>224</v>
      </c>
      <c r="E52" s="1">
        <v>208</v>
      </c>
      <c r="F52" s="1">
        <v>79</v>
      </c>
      <c r="G52" s="1">
        <v>79</v>
      </c>
      <c r="H52" s="1">
        <v>80</v>
      </c>
      <c r="I52" s="1">
        <v>2</v>
      </c>
      <c r="J52" s="1">
        <v>14</v>
      </c>
      <c r="K52" s="1">
        <v>25</v>
      </c>
      <c r="L52" s="1">
        <v>11</v>
      </c>
    </row>
    <row r="53" spans="1:12" ht="15.75">
      <c r="A53" s="1">
        <v>80</v>
      </c>
      <c r="B53" s="1">
        <v>95</v>
      </c>
      <c r="C53" s="1">
        <v>306</v>
      </c>
      <c r="D53" s="1">
        <v>331</v>
      </c>
      <c r="E53" s="1">
        <v>352</v>
      </c>
      <c r="F53" s="1">
        <v>100</v>
      </c>
      <c r="G53" s="1">
        <v>103</v>
      </c>
      <c r="H53" s="1">
        <v>123</v>
      </c>
      <c r="I53" s="1">
        <v>18</v>
      </c>
      <c r="J53" s="1">
        <v>30</v>
      </c>
      <c r="K53" s="1">
        <v>32</v>
      </c>
      <c r="L53" s="1">
        <v>15</v>
      </c>
    </row>
    <row r="54" spans="1:12" ht="15.75">
      <c r="A54" s="1">
        <v>81</v>
      </c>
      <c r="B54" s="1">
        <v>104</v>
      </c>
      <c r="C54" s="1">
        <v>384</v>
      </c>
      <c r="D54" s="1">
        <v>450</v>
      </c>
      <c r="E54" s="1">
        <v>448</v>
      </c>
      <c r="F54" s="1">
        <v>166</v>
      </c>
      <c r="G54" s="1">
        <v>176</v>
      </c>
      <c r="H54" s="1">
        <v>153</v>
      </c>
      <c r="I54" s="1">
        <v>4</v>
      </c>
      <c r="J54" s="1">
        <v>20</v>
      </c>
      <c r="K54" s="1">
        <v>49</v>
      </c>
      <c r="L54" s="1">
        <v>31</v>
      </c>
    </row>
    <row r="55" spans="1:12" ht="15.75">
      <c r="A55" s="1">
        <v>87</v>
      </c>
      <c r="B55" s="1">
        <v>55</v>
      </c>
      <c r="C55" s="1">
        <v>185</v>
      </c>
      <c r="D55" s="1">
        <v>208</v>
      </c>
      <c r="E55" s="1">
        <v>228</v>
      </c>
      <c r="F55" s="1">
        <v>91</v>
      </c>
      <c r="G55" s="1">
        <v>73</v>
      </c>
      <c r="H55" s="1">
        <v>99</v>
      </c>
      <c r="I55" s="1">
        <v>5</v>
      </c>
      <c r="J55" s="1">
        <v>8</v>
      </c>
      <c r="K55" s="1">
        <v>32</v>
      </c>
      <c r="L55" s="1">
        <v>10</v>
      </c>
    </row>
    <row r="56" spans="1:12" ht="15.75">
      <c r="A56" s="1">
        <v>90</v>
      </c>
      <c r="B56" s="1">
        <v>39</v>
      </c>
      <c r="C56" s="1">
        <v>131</v>
      </c>
      <c r="D56" s="1">
        <v>153</v>
      </c>
      <c r="E56" s="1">
        <v>151</v>
      </c>
      <c r="F56" s="1">
        <v>57</v>
      </c>
      <c r="G56" s="1">
        <v>48</v>
      </c>
      <c r="H56" s="1">
        <v>49</v>
      </c>
      <c r="I56" s="1">
        <v>6</v>
      </c>
      <c r="J56" s="1">
        <v>9</v>
      </c>
      <c r="K56" s="1">
        <v>13</v>
      </c>
      <c r="L56" s="1">
        <v>11</v>
      </c>
    </row>
    <row r="57" spans="1:12" ht="15.75">
      <c r="A57" s="1">
        <v>95</v>
      </c>
      <c r="B57" s="1">
        <v>98</v>
      </c>
      <c r="C57" s="1">
        <v>348</v>
      </c>
      <c r="D57" s="1">
        <v>422</v>
      </c>
      <c r="E57" s="1">
        <v>462</v>
      </c>
      <c r="F57" s="1">
        <v>180</v>
      </c>
      <c r="G57" s="1">
        <v>164</v>
      </c>
      <c r="H57" s="1">
        <v>164</v>
      </c>
      <c r="I57" s="1">
        <v>0</v>
      </c>
      <c r="J57" s="1">
        <v>17</v>
      </c>
      <c r="K57" s="1">
        <v>47</v>
      </c>
      <c r="L57" s="1">
        <v>34</v>
      </c>
    </row>
    <row r="58" spans="1:12" ht="15.75">
      <c r="A58" s="1">
        <v>100</v>
      </c>
      <c r="B58" s="1">
        <v>257</v>
      </c>
      <c r="C58" s="1">
        <v>882</v>
      </c>
      <c r="D58" s="1">
        <v>951</v>
      </c>
      <c r="E58" s="1">
        <v>1021</v>
      </c>
      <c r="F58" s="1">
        <v>428</v>
      </c>
      <c r="G58" s="1">
        <v>358</v>
      </c>
      <c r="H58" s="1">
        <v>430</v>
      </c>
      <c r="I58" s="1">
        <v>16</v>
      </c>
      <c r="J58" s="1">
        <v>70</v>
      </c>
      <c r="K58" s="1">
        <v>129</v>
      </c>
      <c r="L58" s="1">
        <v>42</v>
      </c>
    </row>
    <row r="59" spans="1:12" ht="15.75">
      <c r="A59" s="1">
        <v>138</v>
      </c>
      <c r="B59" s="1">
        <v>31</v>
      </c>
      <c r="C59" s="1">
        <v>94</v>
      </c>
      <c r="D59" s="1">
        <v>94</v>
      </c>
      <c r="E59" s="1">
        <v>78</v>
      </c>
      <c r="F59" s="1">
        <v>40</v>
      </c>
      <c r="G59" s="1">
        <v>31</v>
      </c>
      <c r="H59" s="1">
        <v>36</v>
      </c>
      <c r="I59" s="1">
        <v>10</v>
      </c>
      <c r="J59" s="1">
        <v>9</v>
      </c>
      <c r="K59" s="1">
        <v>9</v>
      </c>
      <c r="L59" s="1">
        <v>3</v>
      </c>
    </row>
    <row r="60" spans="1:12" ht="15.75">
      <c r="A60" s="1">
        <v>144</v>
      </c>
      <c r="B60" s="1">
        <v>35</v>
      </c>
      <c r="C60" s="1">
        <v>96</v>
      </c>
      <c r="D60" s="1">
        <v>114</v>
      </c>
      <c r="E60" s="1">
        <v>10</v>
      </c>
      <c r="F60" s="1">
        <v>46</v>
      </c>
      <c r="G60" s="1">
        <v>40</v>
      </c>
      <c r="H60" s="1">
        <v>55</v>
      </c>
      <c r="I60" s="1">
        <v>8</v>
      </c>
      <c r="J60" s="1">
        <v>17</v>
      </c>
      <c r="K60" s="1">
        <v>8</v>
      </c>
      <c r="L60" s="1">
        <v>2</v>
      </c>
    </row>
    <row r="61" spans="1:12" ht="37.5">
      <c r="A61" s="2" t="s">
        <v>15</v>
      </c>
      <c r="B61" s="2">
        <v>3804</v>
      </c>
      <c r="C61" s="2">
        <v>12844</v>
      </c>
      <c r="D61" s="2">
        <v>14381</v>
      </c>
      <c r="E61" s="2">
        <v>15602</v>
      </c>
      <c r="F61" s="2">
        <v>6205</v>
      </c>
      <c r="G61" s="2">
        <v>5308</v>
      </c>
      <c r="H61" s="2">
        <v>5813</v>
      </c>
      <c r="I61" s="2">
        <v>351</v>
      </c>
      <c r="J61" s="2">
        <v>954</v>
      </c>
      <c r="K61" s="2">
        <v>1705</v>
      </c>
      <c r="L61" s="2">
        <v>793</v>
      </c>
    </row>
    <row r="62" spans="1:12" ht="56.25">
      <c r="A62" s="2" t="s">
        <v>16</v>
      </c>
      <c r="B62" s="2"/>
      <c r="C62" s="17">
        <f>(C61/$B$61*100)/4</f>
        <v>84.411146161934809</v>
      </c>
      <c r="D62" s="17">
        <f>(D61/$B$61*100)/5</f>
        <v>75.609884332281808</v>
      </c>
      <c r="E62" s="17">
        <f>(E61/$B$61*100)/6</f>
        <v>68.357868909919375</v>
      </c>
      <c r="F62" s="17">
        <f>(F61/$B$61*100)/2</f>
        <v>81.558885383806526</v>
      </c>
      <c r="G62" s="17">
        <f>(G61/$B$61*100)/2</f>
        <v>69.76866456361725</v>
      </c>
      <c r="H62" s="17">
        <f>(H61/$B$61*100)/2</f>
        <v>76.406414300736074</v>
      </c>
      <c r="I62" s="3">
        <v>9.23</v>
      </c>
      <c r="J62" s="4">
        <v>25.08</v>
      </c>
      <c r="K62" s="5">
        <v>44.82</v>
      </c>
      <c r="L62" s="6">
        <v>20.85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2"/>
  <sheetViews>
    <sheetView workbookViewId="0">
      <selection activeCell="Q36" sqref="Q36"/>
    </sheetView>
  </sheetViews>
  <sheetFormatPr defaultRowHeight="15"/>
  <cols>
    <col min="1" max="1" width="16.42578125" customWidth="1"/>
    <col min="3" max="3" width="13.140625" bestFit="1" customWidth="1"/>
    <col min="4" max="13" width="12.140625" customWidth="1"/>
  </cols>
  <sheetData>
    <row r="1" spans="1:14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23</v>
      </c>
      <c r="G1" s="1" t="s">
        <v>24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8"/>
    </row>
    <row r="2" spans="1:14" ht="47.25">
      <c r="A2" s="1" t="s">
        <v>7</v>
      </c>
      <c r="B2" s="1">
        <v>64</v>
      </c>
      <c r="C2" s="19">
        <f>'Результаты 2 кл. мат'!C2/'Результаты 2 кл. мат'!$B2/4</f>
        <v>0.78125</v>
      </c>
      <c r="D2" s="19">
        <f>'Результаты 2 кл. мат'!D2/'Результаты 2 кл. мат'!$B2/5</f>
        <v>0.64687499999999998</v>
      </c>
      <c r="E2" s="19">
        <f>'Результаты 2 кл. мат'!E2/'Результаты 2 кл. мат'!$B2/6</f>
        <v>0.66927083333333337</v>
      </c>
      <c r="F2" s="19">
        <f>'Результаты 2 кл. мат'!F2/'Результаты 2 кл. мат'!$B2/2</f>
        <v>0.7109375</v>
      </c>
      <c r="G2" s="19">
        <f>'Результаты 2 кл. мат'!G2/'Результаты 2 кл. мат'!$B2/2</f>
        <v>0.5625</v>
      </c>
      <c r="H2" s="19">
        <f>'Результаты 2 кл. мат'!H2/'Результаты 2 кл. мат'!$B2/2</f>
        <v>0.71875</v>
      </c>
      <c r="I2" s="19">
        <f>'Результаты 2 кл. мат'!I2/'Результаты 2 кл. мат'!$B2</f>
        <v>0.125</v>
      </c>
      <c r="J2" s="19">
        <f>'Результаты 2 кл. мат'!J2/'Результаты 2 кл. мат'!$B2</f>
        <v>0.3125</v>
      </c>
      <c r="K2" s="19">
        <f>'Результаты 2 кл. мат'!K2/'Результаты 2 кл. мат'!$B2</f>
        <v>0.390625</v>
      </c>
      <c r="L2" s="19">
        <f>'Результаты 2 кл. мат'!L2/'Результаты 2 кл. мат'!$B2</f>
        <v>0.15625</v>
      </c>
      <c r="M2" s="18"/>
      <c r="N2" s="16">
        <f>MAX(C2:H2)</f>
        <v>0.78125</v>
      </c>
    </row>
    <row r="3" spans="1:14" ht="15.75">
      <c r="A3" s="1" t="s">
        <v>8</v>
      </c>
      <c r="B3" s="1">
        <v>103</v>
      </c>
      <c r="C3" s="19">
        <f>'Результаты 2 кл. мат'!C3/'Результаты 2 кл. мат'!$B3/4</f>
        <v>0.82281553398058249</v>
      </c>
      <c r="D3" s="19">
        <f>'Результаты 2 кл. мат'!D3/'Результаты 2 кл. мат'!$B3/5</f>
        <v>0.7650485436893204</v>
      </c>
      <c r="E3" s="19">
        <f>'Результаты 2 кл. мат'!E3/'Результаты 2 кл. мат'!$B3/6</f>
        <v>0.74595469255663438</v>
      </c>
      <c r="F3" s="19">
        <f>'Результаты 2 кл. мат'!F3/'Результаты 2 кл. мат'!$B3/2</f>
        <v>0.8689320388349514</v>
      </c>
      <c r="G3" s="19">
        <f>'Результаты 2 кл. мат'!G3/'Результаты 2 кл. мат'!$B3/2</f>
        <v>0.68932038834951459</v>
      </c>
      <c r="H3" s="19">
        <f>'Результаты 2 кл. мат'!H3/'Результаты 2 кл. мат'!$B3/2</f>
        <v>0.75242718446601942</v>
      </c>
      <c r="I3" s="19">
        <f>'Результаты 2 кл. мат'!I3/'Результаты 2 кл. мат'!$B3</f>
        <v>4.8543689320388349E-2</v>
      </c>
      <c r="J3" s="19">
        <f>'Результаты 2 кл. мат'!J3/'Результаты 2 кл. мат'!$B3</f>
        <v>0.26213592233009708</v>
      </c>
      <c r="K3" s="19">
        <f>'Результаты 2 кл. мат'!K3/'Результаты 2 кл. мат'!$B3</f>
        <v>0.4854368932038835</v>
      </c>
      <c r="L3" s="19">
        <f>'Результаты 2 кл. мат'!L3/'Результаты 2 кл. мат'!$B3</f>
        <v>0.20388349514563106</v>
      </c>
      <c r="M3" s="18"/>
      <c r="N3" s="16">
        <f t="shared" ref="N3:N60" si="0">MAX(C3:H3)</f>
        <v>0.8689320388349514</v>
      </c>
    </row>
    <row r="4" spans="1:14" ht="31.5">
      <c r="A4" s="1" t="s">
        <v>28</v>
      </c>
      <c r="B4" s="1">
        <v>4</v>
      </c>
      <c r="C4" s="19">
        <f>'Результаты 2 кл. мат'!C4/'Результаты 2 кл. мат'!$B4/4</f>
        <v>0.9375</v>
      </c>
      <c r="D4" s="19">
        <f>'Результаты 2 кл. мат'!D4/'Результаты 2 кл. мат'!$B4/5</f>
        <v>0.15</v>
      </c>
      <c r="E4" s="19">
        <f>'Результаты 2 кл. мат'!E4/'Результаты 2 кл. мат'!$B4/6</f>
        <v>0.375</v>
      </c>
      <c r="F4" s="19">
        <f>'Результаты 2 кл. мат'!F4/'Результаты 2 кл. мат'!$B4/2</f>
        <v>1</v>
      </c>
      <c r="G4" s="19">
        <f>'Результаты 2 кл. мат'!G4/'Результаты 2 кл. мат'!$B4/2</f>
        <v>0.5</v>
      </c>
      <c r="H4" s="19">
        <f>'Результаты 2 кл. мат'!H4/'Результаты 2 кл. мат'!$B4/2</f>
        <v>0.5</v>
      </c>
      <c r="I4" s="19">
        <f>'Результаты 2 кл. мат'!I4/'Результаты 2 кл. мат'!$B4</f>
        <v>0</v>
      </c>
      <c r="J4" s="19">
        <f>'Результаты 2 кл. мат'!J4/'Результаты 2 кл. мат'!$B4</f>
        <v>0.5</v>
      </c>
      <c r="K4" s="19">
        <f>'Результаты 2 кл. мат'!K4/'Результаты 2 кл. мат'!$B4</f>
        <v>0.5</v>
      </c>
      <c r="L4" s="19">
        <f>'Результаты 2 кл. мат'!L4/'Результаты 2 кл. мат'!$B4</f>
        <v>0</v>
      </c>
      <c r="M4" s="18"/>
      <c r="N4" s="16">
        <f t="shared" si="0"/>
        <v>1</v>
      </c>
    </row>
    <row r="5" spans="1:14" ht="15.75">
      <c r="A5" s="1" t="s">
        <v>29</v>
      </c>
      <c r="B5" s="1">
        <v>1</v>
      </c>
      <c r="C5" s="19">
        <f>'Результаты 2 кл. мат'!C5/'Результаты 2 кл. мат'!$B5/4</f>
        <v>0.5</v>
      </c>
      <c r="D5" s="19">
        <f>'Результаты 2 кл. мат'!D5/'Результаты 2 кл. мат'!$B5/5</f>
        <v>0.6</v>
      </c>
      <c r="E5" s="19">
        <f>'Результаты 2 кл. мат'!E5/'Результаты 2 кл. мат'!$B5/6</f>
        <v>0.5</v>
      </c>
      <c r="F5" s="21">
        <f>'Результаты 2 кл. мат'!F5/'Результаты 2 кл. мат'!$B5/2</f>
        <v>1.5</v>
      </c>
      <c r="G5" s="19">
        <f>'Результаты 2 кл. мат'!G5/'Результаты 2 кл. мат'!$B5/2</f>
        <v>1</v>
      </c>
      <c r="H5" s="19">
        <f>'Результаты 2 кл. мат'!H5/'Результаты 2 кл. мат'!$B5/2</f>
        <v>1</v>
      </c>
      <c r="I5" s="19">
        <f>'Результаты 2 кл. мат'!I5/'Результаты 2 кл. мат'!$B5</f>
        <v>0</v>
      </c>
      <c r="J5" s="19">
        <f>'Результаты 2 кл. мат'!J5/'Результаты 2 кл. мат'!$B5</f>
        <v>0</v>
      </c>
      <c r="K5" s="19">
        <f>'Результаты 2 кл. мат'!K5/'Результаты 2 кл. мат'!$B5</f>
        <v>1</v>
      </c>
      <c r="L5" s="19">
        <f>'Результаты 2 кл. мат'!L5/'Результаты 2 кл. мат'!$B5</f>
        <v>0</v>
      </c>
      <c r="M5" s="18"/>
      <c r="N5" s="16">
        <f t="shared" si="0"/>
        <v>1.5</v>
      </c>
    </row>
    <row r="6" spans="1:14" ht="15.75">
      <c r="A6" s="1" t="s">
        <v>9</v>
      </c>
      <c r="B6" s="1">
        <v>48</v>
      </c>
      <c r="C6" s="19">
        <f>'Результаты 2 кл. мат'!C6/'Результаты 2 кл. мат'!$B6/4</f>
        <v>0.921875</v>
      </c>
      <c r="D6" s="19">
        <f>'Результаты 2 кл. мат'!D6/'Результаты 2 кл. мат'!$B6/5</f>
        <v>0.74583333333333335</v>
      </c>
      <c r="E6" s="19">
        <f>'Результаты 2 кл. мат'!E6/'Результаты 2 кл. мат'!$B6/6</f>
        <v>0.75694444444444453</v>
      </c>
      <c r="F6" s="19">
        <f>'Результаты 2 кл. мат'!F6/'Результаты 2 кл. мат'!$B6/2</f>
        <v>0.79166666666666663</v>
      </c>
      <c r="G6" s="19">
        <f>'Результаты 2 кл. мат'!G6/'Результаты 2 кл. мат'!$B6/2</f>
        <v>0.92708333333333337</v>
      </c>
      <c r="H6" s="19">
        <f>'Результаты 2 кл. мат'!H6/'Результаты 2 кл. мат'!$B6/2</f>
        <v>0.78125</v>
      </c>
      <c r="I6" s="19">
        <f>'Результаты 2 кл. мат'!I6/'Результаты 2 кл. мат'!$B6</f>
        <v>0</v>
      </c>
      <c r="J6" s="19">
        <f>'Результаты 2 кл. мат'!J6/'Результаты 2 кл. мат'!$B6</f>
        <v>0.1875</v>
      </c>
      <c r="K6" s="19">
        <f>'Результаты 2 кл. мат'!K6/'Результаты 2 кл. мат'!$B6</f>
        <v>0.66666666666666663</v>
      </c>
      <c r="L6" s="19">
        <f>'Результаты 2 кл. мат'!L6/'Результаты 2 кл. мат'!$B6</f>
        <v>0.14583333333333334</v>
      </c>
      <c r="M6" s="18"/>
      <c r="N6" s="16">
        <f t="shared" si="0"/>
        <v>0.92708333333333337</v>
      </c>
    </row>
    <row r="7" spans="1:14" ht="15.75">
      <c r="A7" s="1" t="s">
        <v>10</v>
      </c>
      <c r="B7" s="1">
        <v>6</v>
      </c>
      <c r="C7" s="19">
        <f>'Результаты 2 кл. мат'!C7/'Результаты 2 кл. мат'!$B7/4</f>
        <v>0.91666666666666663</v>
      </c>
      <c r="D7" s="19">
        <f>'Результаты 2 кл. мат'!D7/'Результаты 2 кл. мат'!$B7/5</f>
        <v>0.76666666666666672</v>
      </c>
      <c r="E7" s="19">
        <f>'Результаты 2 кл. мат'!E7/'Результаты 2 кл. мат'!$B7/6</f>
        <v>0.52777777777777779</v>
      </c>
      <c r="F7" s="19">
        <f>'Результаты 2 кл. мат'!F7/'Результаты 2 кл. мат'!$B7/2</f>
        <v>0.75</v>
      </c>
      <c r="G7" s="19">
        <f>'Результаты 2 кл. мат'!G7/'Результаты 2 кл. мат'!$B7/2</f>
        <v>0.66666666666666663</v>
      </c>
      <c r="H7" s="19">
        <f>'Результаты 2 кл. мат'!H7/'Результаты 2 кл. мат'!$B7/2</f>
        <v>0.91666666666666663</v>
      </c>
      <c r="I7" s="19">
        <f>'Результаты 2 кл. мат'!I7/'Результаты 2 кл. мат'!$B7</f>
        <v>0.16666666666666666</v>
      </c>
      <c r="J7" s="19">
        <f>'Результаты 2 кл. мат'!J7/'Результаты 2 кл. мат'!$B7</f>
        <v>0.16666666666666666</v>
      </c>
      <c r="K7" s="19">
        <f>'Результаты 2 кл. мат'!K7/'Результаты 2 кл. мат'!$B7</f>
        <v>0.5</v>
      </c>
      <c r="L7" s="19">
        <f>'Результаты 2 кл. мат'!L7/'Результаты 2 кл. мат'!$B7</f>
        <v>0.16666666666666666</v>
      </c>
      <c r="M7" s="18"/>
      <c r="N7" s="16">
        <f t="shared" si="0"/>
        <v>0.91666666666666663</v>
      </c>
    </row>
    <row r="8" spans="1:14" ht="15.75">
      <c r="A8" s="1" t="s">
        <v>11</v>
      </c>
      <c r="B8" s="1">
        <v>157</v>
      </c>
      <c r="C8" s="19">
        <f>'Результаты 2 кл. мат'!C8/'Результаты 2 кл. мат'!$B8/4</f>
        <v>0.92515923566878977</v>
      </c>
      <c r="D8" s="19">
        <f>'Результаты 2 кл. мат'!D8/'Результаты 2 кл. мат'!$B8/5</f>
        <v>0.81146496815286628</v>
      </c>
      <c r="E8" s="19">
        <f>'Результаты 2 кл. мат'!E8/'Результаты 2 кл. мат'!$B8/6</f>
        <v>0.79511677282377924</v>
      </c>
      <c r="F8" s="19">
        <f>'Результаты 2 кл. мат'!F8/'Результаты 2 кл. мат'!$B8/2</f>
        <v>0.85350318471337583</v>
      </c>
      <c r="G8" s="19">
        <f>'Результаты 2 кл. мат'!G8/'Результаты 2 кл. мат'!$B8/2</f>
        <v>0.85987261146496818</v>
      </c>
      <c r="H8" s="19">
        <f>'Результаты 2 кл. мат'!H8/'Результаты 2 кл. мат'!$B8/2</f>
        <v>0.82165605095541405</v>
      </c>
      <c r="I8" s="19">
        <f>'Результаты 2 кл. мат'!I8/'Результаты 2 кл. мат'!$B8</f>
        <v>1.9108280254777069E-2</v>
      </c>
      <c r="J8" s="19">
        <f>'Результаты 2 кл. мат'!J8/'Результаты 2 кл. мат'!$B8</f>
        <v>0.15286624203821655</v>
      </c>
      <c r="K8" s="19">
        <f>'Результаты 2 кл. мат'!K8/'Результаты 2 кл. мат'!$B8</f>
        <v>0.50318471337579618</v>
      </c>
      <c r="L8" s="19">
        <f>'Результаты 2 кл. мат'!L8/'Результаты 2 кл. мат'!$B8</f>
        <v>0.32484076433121017</v>
      </c>
      <c r="M8" s="18"/>
      <c r="N8" s="16">
        <f t="shared" si="0"/>
        <v>0.92515923566878977</v>
      </c>
    </row>
    <row r="9" spans="1:14" ht="15.75">
      <c r="A9" s="1" t="s">
        <v>12</v>
      </c>
      <c r="B9" s="1">
        <v>84</v>
      </c>
      <c r="C9" s="19">
        <f>'Результаты 2 кл. мат'!C9/'Результаты 2 кл. мат'!$B9/4</f>
        <v>0.91369047619047616</v>
      </c>
      <c r="D9" s="19">
        <f>'Результаты 2 кл. мат'!D9/'Результаты 2 кл. мат'!$B9/5</f>
        <v>0.85952380952380947</v>
      </c>
      <c r="E9" s="19">
        <f>'Результаты 2 кл. мат'!E9/'Результаты 2 кл. мат'!$B9/6</f>
        <v>0.78769841269841268</v>
      </c>
      <c r="F9" s="19">
        <f>'Результаты 2 кл. мат'!F9/'Результаты 2 кл. мат'!$B9/2</f>
        <v>0.84523809523809523</v>
      </c>
      <c r="G9" s="19">
        <f>'Результаты 2 кл. мат'!G9/'Результаты 2 кл. мат'!$B9/2</f>
        <v>0.6428571428571429</v>
      </c>
      <c r="H9" s="19">
        <f>'Результаты 2 кл. мат'!H9/'Результаты 2 кл. мат'!$B9/2</f>
        <v>0.79166666666666663</v>
      </c>
      <c r="I9" s="19">
        <f>'Результаты 2 кл. мат'!I9/'Результаты 2 кл. мат'!$B9</f>
        <v>0</v>
      </c>
      <c r="J9" s="19">
        <f>'Результаты 2 кл. мат'!J9/'Результаты 2 кл. мат'!$B9</f>
        <v>0.22619047619047619</v>
      </c>
      <c r="K9" s="19">
        <f>'Результаты 2 кл. мат'!K9/'Результаты 2 кл. мат'!$B9</f>
        <v>0.45238095238095238</v>
      </c>
      <c r="L9" s="19">
        <f>'Результаты 2 кл. мат'!L9/'Результаты 2 кл. мат'!$B9</f>
        <v>0.32142857142857145</v>
      </c>
      <c r="M9" s="18"/>
      <c r="N9" s="16">
        <f t="shared" si="0"/>
        <v>0.91369047619047616</v>
      </c>
    </row>
    <row r="10" spans="1:14" ht="15.75">
      <c r="A10" s="1" t="s">
        <v>13</v>
      </c>
      <c r="B10" s="1">
        <v>41</v>
      </c>
      <c r="C10" s="19">
        <f>'Результаты 2 кл. мат'!C10/'Результаты 2 кл. мат'!$B10/4</f>
        <v>0.81707317073170727</v>
      </c>
      <c r="D10" s="19">
        <f>'Результаты 2 кл. мат'!D10/'Результаты 2 кл. мат'!$B10/5</f>
        <v>0.67804878048780481</v>
      </c>
      <c r="E10" s="19">
        <f>'Результаты 2 кл. мат'!E10/'Результаты 2 кл. мат'!$B10/6</f>
        <v>0.51219512195121952</v>
      </c>
      <c r="F10" s="19">
        <f>'Результаты 2 кл. мат'!F10/'Результаты 2 кл. мат'!$B10/2</f>
        <v>0.80487804878048785</v>
      </c>
      <c r="G10" s="19">
        <f>'Результаты 2 кл. мат'!G10/'Результаты 2 кл. мат'!$B10/2</f>
        <v>0.57317073170731703</v>
      </c>
      <c r="H10" s="19">
        <f>'Результаты 2 кл. мат'!H10/'Результаты 2 кл. мат'!$B10/2</f>
        <v>0.73170731707317072</v>
      </c>
      <c r="I10" s="19">
        <f>'Результаты 2 кл. мат'!I10/'Результаты 2 кл. мат'!$B10</f>
        <v>0.14634146341463414</v>
      </c>
      <c r="J10" s="19">
        <f>'Результаты 2 кл. мат'!J10/'Результаты 2 кл. мат'!$B10</f>
        <v>0.36585365853658536</v>
      </c>
      <c r="K10" s="19">
        <f>'Результаты 2 кл. мат'!K10/'Результаты 2 кл. мат'!$B10</f>
        <v>0.34146341463414637</v>
      </c>
      <c r="L10" s="19">
        <f>'Результаты 2 кл. мат'!L10/'Результаты 2 кл. мат'!$B10</f>
        <v>0.14634146341463414</v>
      </c>
      <c r="M10" s="18"/>
      <c r="N10" s="16">
        <f t="shared" si="0"/>
        <v>0.81707317073170727</v>
      </c>
    </row>
    <row r="11" spans="1:14" ht="15.75">
      <c r="A11" s="1" t="s">
        <v>14</v>
      </c>
      <c r="B11" s="1">
        <v>91</v>
      </c>
      <c r="C11" s="19">
        <f>'Результаты 2 кл. мат'!C11/'Результаты 2 кл. мат'!$B11/4</f>
        <v>0.91758241758241754</v>
      </c>
      <c r="D11" s="19">
        <f>'Результаты 2 кл. мат'!D11/'Результаты 2 кл. мат'!$B11/5</f>
        <v>0.81318681318681318</v>
      </c>
      <c r="E11" s="19">
        <f>'Результаты 2 кл. мат'!E11/'Результаты 2 кл. мат'!$B11/6</f>
        <v>0.80952380952380942</v>
      </c>
      <c r="F11" s="19">
        <f>'Результаты 2 кл. мат'!F11/'Результаты 2 кл. мат'!$B11/2</f>
        <v>0.74725274725274726</v>
      </c>
      <c r="G11" s="19">
        <f>'Результаты 2 кл. мат'!G11/'Результаты 2 кл. мат'!$B11/2</f>
        <v>0.82417582417582413</v>
      </c>
      <c r="H11" s="19">
        <f>'Результаты 2 кл. мат'!H11/'Результаты 2 кл. мат'!$B11/2</f>
        <v>0.78021978021978022</v>
      </c>
      <c r="I11" s="19">
        <f>'Результаты 2 кл. мат'!I11/'Результаты 2 кл. мат'!$B11</f>
        <v>0</v>
      </c>
      <c r="J11" s="19">
        <f>'Результаты 2 кл. мат'!J11/'Результаты 2 кл. мат'!$B11</f>
        <v>0.19780219780219779</v>
      </c>
      <c r="K11" s="19">
        <f>'Результаты 2 кл. мат'!K11/'Результаты 2 кл. мат'!$B11</f>
        <v>0.5494505494505495</v>
      </c>
      <c r="L11" s="19">
        <f>'Результаты 2 кл. мат'!L11/'Результаты 2 кл. мат'!$B11</f>
        <v>0.25274725274725274</v>
      </c>
      <c r="M11" s="18"/>
      <c r="N11" s="16">
        <f t="shared" si="0"/>
        <v>0.91758241758241754</v>
      </c>
    </row>
    <row r="12" spans="1:14" ht="15.75">
      <c r="A12" s="1">
        <v>3</v>
      </c>
      <c r="B12" s="1">
        <v>24</v>
      </c>
      <c r="C12" s="19">
        <f>'Результаты 2 кл. мат'!C12/'Результаты 2 кл. мат'!$B12/4</f>
        <v>0.79166666666666663</v>
      </c>
      <c r="D12" s="19">
        <f>'Результаты 2 кл. мат'!D12/'Результаты 2 кл. мат'!$B12/5</f>
        <v>0.6</v>
      </c>
      <c r="E12" s="19">
        <f>'Результаты 2 кл. мат'!E12/'Результаты 2 кл. мат'!$B12/6</f>
        <v>0.46527777777777773</v>
      </c>
      <c r="F12" s="19">
        <f>'Результаты 2 кл. мат'!F12/'Результаты 2 кл. мат'!$B12/2</f>
        <v>0.64583333333333337</v>
      </c>
      <c r="G12" s="19">
        <f>'Результаты 2 кл. мат'!G12/'Результаты 2 кл. мат'!$B12/2</f>
        <v>0.47916666666666669</v>
      </c>
      <c r="H12" s="19">
        <f>'Результаты 2 кл. мат'!H12/'Результаты 2 кл. мат'!$B12/2</f>
        <v>0.54166666666666663</v>
      </c>
      <c r="I12" s="19">
        <f>'Результаты 2 кл. мат'!I12/'Результаты 2 кл. мат'!$B12</f>
        <v>0.16666666666666666</v>
      </c>
      <c r="J12" s="19">
        <f>'Результаты 2 кл. мат'!J12/'Результаты 2 кл. мат'!$B12</f>
        <v>0.5</v>
      </c>
      <c r="K12" s="19">
        <f>'Результаты 2 кл. мат'!K12/'Результаты 2 кл. мат'!$B12</f>
        <v>0.29166666666666669</v>
      </c>
      <c r="L12" s="19">
        <f>'Результаты 2 кл. мат'!L12/'Результаты 2 кл. мат'!$B12</f>
        <v>4.1666666666666664E-2</v>
      </c>
      <c r="M12" s="18"/>
      <c r="N12" s="16">
        <f t="shared" si="0"/>
        <v>0.79166666666666663</v>
      </c>
    </row>
    <row r="13" spans="1:14" ht="15.75">
      <c r="A13" s="1">
        <v>4</v>
      </c>
      <c r="B13" s="1">
        <v>63</v>
      </c>
      <c r="C13" s="19">
        <f>'Результаты 2 кл. мат'!C13/'Результаты 2 кл. мат'!$B13/4</f>
        <v>0.76587301587301593</v>
      </c>
      <c r="D13" s="19">
        <f>'Результаты 2 кл. мат'!D13/'Результаты 2 кл. мат'!$B13/5</f>
        <v>0.62222222222222223</v>
      </c>
      <c r="E13" s="19">
        <f>'Результаты 2 кл. мат'!E13/'Результаты 2 кл. мат'!$B13/6</f>
        <v>0.52380952380952384</v>
      </c>
      <c r="F13" s="19">
        <f>'Результаты 2 кл. мат'!F13/'Результаты 2 кл. мат'!$B13/2</f>
        <v>0.80158730158730163</v>
      </c>
      <c r="G13" s="19">
        <f>'Результаты 2 кл. мат'!G13/'Результаты 2 кл. мат'!$B13/2</f>
        <v>0.65079365079365081</v>
      </c>
      <c r="H13" s="19">
        <f>'Результаты 2 кл. мат'!H13/'Результаты 2 кл. мат'!$B13/2</f>
        <v>0.66666666666666663</v>
      </c>
      <c r="I13" s="19">
        <f>'Результаты 2 кл. мат'!I13/'Результаты 2 кл. мат'!$B13</f>
        <v>0.12698412698412698</v>
      </c>
      <c r="J13" s="19">
        <f>'Результаты 2 кл. мат'!J13/'Результаты 2 кл. мат'!$B13</f>
        <v>0.3968253968253968</v>
      </c>
      <c r="K13" s="19">
        <f>'Результаты 2 кл. мат'!K13/'Результаты 2 кл. мат'!$B13</f>
        <v>0.33333333333333331</v>
      </c>
      <c r="L13" s="19">
        <f>'Результаты 2 кл. мат'!L13/'Результаты 2 кл. мат'!$B13</f>
        <v>0.14285714285714285</v>
      </c>
      <c r="M13" s="18"/>
      <c r="N13" s="16">
        <f t="shared" si="0"/>
        <v>0.80158730158730163</v>
      </c>
    </row>
    <row r="14" spans="1:14" ht="15.75">
      <c r="A14" s="1">
        <v>5</v>
      </c>
      <c r="B14" s="1">
        <v>86</v>
      </c>
      <c r="C14" s="19">
        <f>'Результаты 2 кл. мат'!C14/'Результаты 2 кл. мат'!$B14/4</f>
        <v>0.87790697674418605</v>
      </c>
      <c r="D14" s="19">
        <f>'Результаты 2 кл. мат'!D14/'Результаты 2 кл. мат'!$B14/5</f>
        <v>0.90465116279069768</v>
      </c>
      <c r="E14" s="19">
        <f>'Результаты 2 кл. мат'!E14/'Результаты 2 кл. мат'!$B14/6</f>
        <v>0.84496124031007758</v>
      </c>
      <c r="F14" s="19">
        <f>'Результаты 2 кл. мат'!F14/'Результаты 2 кл. мат'!$B14/2</f>
        <v>0.73837209302325579</v>
      </c>
      <c r="G14" s="19">
        <f>'Результаты 2 кл. мат'!G14/'Результаты 2 кл. мат'!$B14/2</f>
        <v>0.83139534883720934</v>
      </c>
      <c r="H14" s="19">
        <f>'Результаты 2 кл. мат'!H14/'Результаты 2 кл. мат'!$B14/2</f>
        <v>0.94767441860465118</v>
      </c>
      <c r="I14" s="19">
        <f>'Результаты 2 кл. мат'!I14/'Результаты 2 кл. мат'!$B14</f>
        <v>3.4883720930232558E-2</v>
      </c>
      <c r="J14" s="19">
        <f>'Результаты 2 кл. мат'!J14/'Результаты 2 кл. мат'!$B14</f>
        <v>6.9767441860465115E-2</v>
      </c>
      <c r="K14" s="19">
        <f>'Результаты 2 кл. мат'!K14/'Результаты 2 кл. мат'!$B14</f>
        <v>0.51162790697674421</v>
      </c>
      <c r="L14" s="19">
        <f>'Результаты 2 кл. мат'!L14/'Результаты 2 кл. мат'!$B14</f>
        <v>0.38372093023255816</v>
      </c>
      <c r="M14" s="18"/>
      <c r="N14" s="16">
        <f t="shared" si="0"/>
        <v>0.94767441860465118</v>
      </c>
    </row>
    <row r="15" spans="1:14" ht="15.75">
      <c r="A15" s="1">
        <v>6</v>
      </c>
      <c r="B15" s="1">
        <v>78</v>
      </c>
      <c r="C15" s="19">
        <f>'Результаты 2 кл. мат'!C15/'Результаты 2 кл. мат'!$B15/4</f>
        <v>0.77564102564102566</v>
      </c>
      <c r="D15" s="19">
        <f>'Результаты 2 кл. мат'!D15/'Результаты 2 кл. мат'!$B15/5</f>
        <v>0.67948717948717952</v>
      </c>
      <c r="E15" s="19">
        <f>'Результаты 2 кл. мат'!E15/'Результаты 2 кл. мат'!$B15/6</f>
        <v>0.63461538461538458</v>
      </c>
      <c r="F15" s="19">
        <f>'Результаты 2 кл. мат'!F15/'Результаты 2 кл. мат'!$B15/2</f>
        <v>0.69871794871794868</v>
      </c>
      <c r="G15" s="19">
        <f>'Результаты 2 кл. мат'!G15/'Результаты 2 кл. мат'!$B15/2</f>
        <v>0.62179487179487181</v>
      </c>
      <c r="H15" s="19">
        <f>'Результаты 2 кл. мат'!H15/'Результаты 2 кл. мат'!$B15/2</f>
        <v>0.70512820512820518</v>
      </c>
      <c r="I15" s="19">
        <f>'Результаты 2 кл. мат'!I15/'Результаты 2 кл. мат'!$B15</f>
        <v>0.21794871794871795</v>
      </c>
      <c r="J15" s="19">
        <f>'Результаты 2 кл. мат'!J15/'Результаты 2 кл. мат'!$B15</f>
        <v>0.20512820512820512</v>
      </c>
      <c r="K15" s="19">
        <f>'Результаты 2 кл. мат'!K15/'Результаты 2 кл. мат'!$B15</f>
        <v>0.47435897435897434</v>
      </c>
      <c r="L15" s="19">
        <f>'Результаты 2 кл. мат'!L15/'Результаты 2 кл. мат'!$B15</f>
        <v>0.10256410256410256</v>
      </c>
      <c r="M15" s="18"/>
      <c r="N15" s="16">
        <f t="shared" si="0"/>
        <v>0.77564102564102566</v>
      </c>
    </row>
    <row r="16" spans="1:14" ht="15.75">
      <c r="A16" s="1">
        <v>7</v>
      </c>
      <c r="B16" s="1">
        <v>46</v>
      </c>
      <c r="C16" s="19">
        <f>'Результаты 2 кл. мат'!C16/'Результаты 2 кл. мат'!$B16/4</f>
        <v>0.78260869565217395</v>
      </c>
      <c r="D16" s="19">
        <f>'Результаты 2 кл. мат'!D16/'Результаты 2 кл. мат'!$B16/5</f>
        <v>0.77391304347826084</v>
      </c>
      <c r="E16" s="19">
        <f>'Результаты 2 кл. мат'!E16/'Результаты 2 кл. мат'!$B16/6</f>
        <v>0.72463768115942029</v>
      </c>
      <c r="F16" s="19">
        <f>'Результаты 2 кл. мат'!F16/'Результаты 2 кл. мат'!$B16/2</f>
        <v>0.82608695652173914</v>
      </c>
      <c r="G16" s="19">
        <f>'Результаты 2 кл. мат'!G16/'Результаты 2 кл. мат'!$B16/2</f>
        <v>0.64130434782608692</v>
      </c>
      <c r="H16" s="19">
        <f>'Результаты 2 кл. мат'!H16/'Результаты 2 кл. мат'!$B16/2</f>
        <v>0.81521739130434778</v>
      </c>
      <c r="I16" s="19">
        <f>'Результаты 2 кл. мат'!I16/'Результаты 2 кл. мат'!$B16</f>
        <v>2.1739130434782608E-2</v>
      </c>
      <c r="J16" s="19">
        <f>'Результаты 2 кл. мат'!J16/'Результаты 2 кл. мат'!$B16</f>
        <v>0.36956521739130432</v>
      </c>
      <c r="K16" s="19">
        <f>'Результаты 2 кл. мат'!K16/'Результаты 2 кл. мат'!$B16</f>
        <v>0.39130434782608697</v>
      </c>
      <c r="L16" s="19">
        <f>'Результаты 2 кл. мат'!L16/'Результаты 2 кл. мат'!$B16</f>
        <v>0.21739130434782608</v>
      </c>
      <c r="M16" s="18"/>
      <c r="N16" s="16">
        <f t="shared" si="0"/>
        <v>0.82608695652173914</v>
      </c>
    </row>
    <row r="17" spans="1:14" ht="15.75">
      <c r="A17" s="1">
        <v>8</v>
      </c>
      <c r="B17" s="1">
        <v>74</v>
      </c>
      <c r="C17" s="19">
        <f>'Результаты 2 кл. мат'!C17/'Результаты 2 кл. мат'!$B17/4</f>
        <v>0.8783783783783784</v>
      </c>
      <c r="D17" s="19">
        <f>'Результаты 2 кл. мат'!D17/'Результаты 2 кл. мат'!$B17/5</f>
        <v>0.74594594594594599</v>
      </c>
      <c r="E17" s="19">
        <f>'Результаты 2 кл. мат'!E17/'Результаты 2 кл. мат'!$B17/6</f>
        <v>0.60585585585585588</v>
      </c>
      <c r="F17" s="19">
        <f>'Результаты 2 кл. мат'!F17/'Результаты 2 кл. мат'!$B17/2</f>
        <v>0.70945945945945943</v>
      </c>
      <c r="G17" s="19">
        <f>'Результаты 2 кл. мат'!G17/'Результаты 2 кл. мат'!$B17/2</f>
        <v>0.5</v>
      </c>
      <c r="H17" s="19">
        <f>'Результаты 2 кл. мат'!H17/'Результаты 2 кл. мат'!$B17/2</f>
        <v>0.73648648648648651</v>
      </c>
      <c r="I17" s="19">
        <f>'Результаты 2 кл. мат'!I17/'Результаты 2 кл. мат'!$B17</f>
        <v>0.24324324324324326</v>
      </c>
      <c r="J17" s="19">
        <f>'Результаты 2 кл. мат'!J17/'Результаты 2 кл. мат'!$B17</f>
        <v>0.1891891891891892</v>
      </c>
      <c r="K17" s="19">
        <f>'Результаты 2 кл. мат'!K17/'Результаты 2 кл. мат'!$B17</f>
        <v>0.33783783783783783</v>
      </c>
      <c r="L17" s="19">
        <f>'Результаты 2 кл. мат'!L17/'Результаты 2 кл. мат'!$B17</f>
        <v>0.22972972972972974</v>
      </c>
      <c r="M17" s="18"/>
      <c r="N17" s="16">
        <f t="shared" si="0"/>
        <v>0.8783783783783784</v>
      </c>
    </row>
    <row r="18" spans="1:14" ht="15.75">
      <c r="A18" s="1">
        <v>9</v>
      </c>
      <c r="B18" s="1">
        <v>84</v>
      </c>
      <c r="C18" s="19">
        <f>'Результаты 2 кл. мат'!C18/'Результаты 2 кл. мат'!$B18/4</f>
        <v>0.87797619047619047</v>
      </c>
      <c r="D18" s="19">
        <f>'Результаты 2 кл. мат'!D18/'Результаты 2 кл. мат'!$B18/5</f>
        <v>0.7952380952380953</v>
      </c>
      <c r="E18" s="19">
        <f>'Результаты 2 кл. мат'!E18/'Результаты 2 кл. мат'!$B18/6</f>
        <v>0.62896825396825395</v>
      </c>
      <c r="F18" s="19">
        <f>'Результаты 2 кл. мат'!F18/'Результаты 2 кл. мат'!$B18/2</f>
        <v>0.65476190476190477</v>
      </c>
      <c r="G18" s="19">
        <f>'Результаты 2 кл. мат'!G18/'Результаты 2 кл. мат'!$B18/2</f>
        <v>0.79166666666666663</v>
      </c>
      <c r="H18" s="19">
        <f>'Результаты 2 кл. мат'!H18/'Результаты 2 кл. мат'!$B18/2</f>
        <v>0.81547619047619047</v>
      </c>
      <c r="I18" s="19">
        <f>'Результаты 2 кл. мат'!I18/'Результаты 2 кл. мат'!$B18</f>
        <v>5.9523809523809521E-2</v>
      </c>
      <c r="J18" s="19">
        <f>'Результаты 2 кл. мат'!J18/'Результаты 2 кл. мат'!$B18</f>
        <v>0.32142857142857145</v>
      </c>
      <c r="K18" s="19">
        <f>'Результаты 2 кл. мат'!K18/'Результаты 2 кл. мат'!$B18</f>
        <v>0.45238095238095238</v>
      </c>
      <c r="L18" s="19">
        <f>'Результаты 2 кл. мат'!L18/'Результаты 2 кл. мат'!$B18</f>
        <v>0.16666666666666666</v>
      </c>
      <c r="M18" s="18"/>
      <c r="N18" s="16">
        <f t="shared" si="0"/>
        <v>0.87797619047619047</v>
      </c>
    </row>
    <row r="19" spans="1:14" ht="15.75">
      <c r="A19" s="1">
        <v>10</v>
      </c>
      <c r="B19" s="1">
        <v>76</v>
      </c>
      <c r="C19" s="19">
        <f>'Результаты 2 кл. мат'!C19/'Результаты 2 кл. мат'!$B19/4</f>
        <v>0.83881578947368418</v>
      </c>
      <c r="D19" s="19">
        <f>'Результаты 2 кл. мат'!D19/'Результаты 2 кл. мат'!$B19/5</f>
        <v>0.71052631578947367</v>
      </c>
      <c r="E19" s="19">
        <f>'Результаты 2 кл. мат'!E19/'Результаты 2 кл. мат'!$B19/6</f>
        <v>0.64035087719298245</v>
      </c>
      <c r="F19" s="19">
        <f>'Результаты 2 кл. мат'!F19/'Результаты 2 кл. мат'!$B19/2</f>
        <v>0.75657894736842102</v>
      </c>
      <c r="G19" s="19">
        <f>'Результаты 2 кл. мат'!G19/'Результаты 2 кл. мат'!$B19/2</f>
        <v>0.75657894736842102</v>
      </c>
      <c r="H19" s="19">
        <f>'Результаты 2 кл. мат'!H19/'Результаты 2 кл. мат'!$B19/2</f>
        <v>0.66447368421052633</v>
      </c>
      <c r="I19" s="19">
        <f>'Результаты 2 кл. мат'!I19/'Результаты 2 кл. мат'!$B19</f>
        <v>0.11842105263157894</v>
      </c>
      <c r="J19" s="19">
        <f>'Результаты 2 кл. мат'!J19/'Результаты 2 кл. мат'!$B19</f>
        <v>0.25</v>
      </c>
      <c r="K19" s="19">
        <f>'Результаты 2 кл. мат'!K19/'Результаты 2 кл. мат'!$B19</f>
        <v>0.46052631578947367</v>
      </c>
      <c r="L19" s="19">
        <f>'Результаты 2 кл. мат'!L19/'Результаты 2 кл. мат'!$B19</f>
        <v>0.17105263157894737</v>
      </c>
      <c r="M19" s="18"/>
      <c r="N19" s="16">
        <f t="shared" si="0"/>
        <v>0.83881578947368418</v>
      </c>
    </row>
    <row r="20" spans="1:14" ht="15.75">
      <c r="A20" s="1">
        <v>12</v>
      </c>
      <c r="B20" s="1">
        <v>42</v>
      </c>
      <c r="C20" s="19">
        <f>'Результаты 2 кл. мат'!C20/'Результаты 2 кл. мат'!$B20/4</f>
        <v>0.7678571428571429</v>
      </c>
      <c r="D20" s="19">
        <f>'Результаты 2 кл. мат'!D20/'Результаты 2 кл. мат'!$B20/5</f>
        <v>0.68095238095238098</v>
      </c>
      <c r="E20" s="19">
        <f>'Результаты 2 кл. мат'!E20/'Результаты 2 кл. мат'!$B20/6</f>
        <v>0.61507936507936511</v>
      </c>
      <c r="F20" s="19">
        <f>'Результаты 2 кл. мат'!F20/'Результаты 2 кл. мат'!$B20/2</f>
        <v>0.47619047619047616</v>
      </c>
      <c r="G20" s="19">
        <f>'Результаты 2 кл. мат'!G20/'Результаты 2 кл. мат'!$B20/2</f>
        <v>0.41666666666666669</v>
      </c>
      <c r="H20" s="19">
        <f>'Результаты 2 кл. мат'!H20/'Результаты 2 кл. мат'!$B20/2</f>
        <v>0.75</v>
      </c>
      <c r="I20" s="19">
        <f>'Результаты 2 кл. мат'!I20/'Результаты 2 кл. мат'!$B20</f>
        <v>0.23809523809523808</v>
      </c>
      <c r="J20" s="19">
        <f>'Результаты 2 кл. мат'!J20/'Результаты 2 кл. мат'!$B20</f>
        <v>0.23809523809523808</v>
      </c>
      <c r="K20" s="19">
        <f>'Результаты 2 кл. мат'!K20/'Результаты 2 кл. мат'!$B20</f>
        <v>0.38095238095238093</v>
      </c>
      <c r="L20" s="19">
        <f>'Результаты 2 кл. мат'!L20/'Результаты 2 кл. мат'!$B20</f>
        <v>0.14285714285714285</v>
      </c>
      <c r="M20" s="18"/>
      <c r="N20" s="16">
        <f t="shared" si="0"/>
        <v>0.7678571428571429</v>
      </c>
    </row>
    <row r="21" spans="1:14" ht="15.75">
      <c r="A21" s="1">
        <v>13</v>
      </c>
      <c r="B21" s="1">
        <v>66</v>
      </c>
      <c r="C21" s="19">
        <f>'Результаты 2 кл. мат'!C21/'Результаты 2 кл. мат'!$B21/4</f>
        <v>0.81439393939393945</v>
      </c>
      <c r="D21" s="19">
        <f>'Результаты 2 кл. мат'!D21/'Результаты 2 кл. мат'!$B21/5</f>
        <v>0.79393939393939394</v>
      </c>
      <c r="E21" s="19">
        <f>'Результаты 2 кл. мат'!E21/'Результаты 2 кл. мат'!$B21/6</f>
        <v>0.72222222222222221</v>
      </c>
      <c r="F21" s="19">
        <f>'Результаты 2 кл. мат'!F21/'Результаты 2 кл. мат'!$B21/2</f>
        <v>0.84090909090909094</v>
      </c>
      <c r="G21" s="19">
        <f>'Результаты 2 кл. мат'!G21/'Результаты 2 кл. мат'!$B21/2</f>
        <v>0.78787878787878785</v>
      </c>
      <c r="H21" s="19">
        <f>'Результаты 2 кл. мат'!H21/'Результаты 2 кл. мат'!$B21/2</f>
        <v>0.77272727272727271</v>
      </c>
      <c r="I21" s="19">
        <f>'Результаты 2 кл. мат'!I21/'Результаты 2 кл. мат'!$B21</f>
        <v>7.575757575757576E-2</v>
      </c>
      <c r="J21" s="19">
        <f>'Результаты 2 кл. мат'!J21/'Результаты 2 кл. мат'!$B21</f>
        <v>0.21212121212121213</v>
      </c>
      <c r="K21" s="19">
        <f>'Результаты 2 кл. мат'!K21/'Результаты 2 кл. мат'!$B21</f>
        <v>0.51515151515151514</v>
      </c>
      <c r="L21" s="19">
        <f>'Результаты 2 кл. мат'!L21/'Результаты 2 кл. мат'!$B21</f>
        <v>0.19696969696969696</v>
      </c>
      <c r="M21" s="18"/>
      <c r="N21" s="16">
        <f t="shared" si="0"/>
        <v>0.84090909090909094</v>
      </c>
    </row>
    <row r="22" spans="1:14" ht="15.75">
      <c r="A22" s="1">
        <v>20</v>
      </c>
      <c r="B22" s="1">
        <v>54</v>
      </c>
      <c r="C22" s="19">
        <f>'Результаты 2 кл. мат'!C22/'Результаты 2 кл. мат'!$B22/4</f>
        <v>0.76388888888888884</v>
      </c>
      <c r="D22" s="19">
        <f>'Результаты 2 кл. мат'!D22/'Результаты 2 кл. мат'!$B22/5</f>
        <v>0.7</v>
      </c>
      <c r="E22" s="19">
        <f>'Результаты 2 кл. мат'!E22/'Результаты 2 кл. мат'!$B22/6</f>
        <v>0.54938271604938271</v>
      </c>
      <c r="F22" s="19">
        <f>'Результаты 2 кл. мат'!F22/'Результаты 2 кл. мат'!$B22/2</f>
        <v>0.67592592592592593</v>
      </c>
      <c r="G22" s="19">
        <f>'Результаты 2 кл. мат'!G22/'Результаты 2 кл. мат'!$B22/2</f>
        <v>0.60185185185185186</v>
      </c>
      <c r="H22" s="19">
        <f>'Результаты 2 кл. мат'!H22/'Результаты 2 кл. мат'!$B22/2</f>
        <v>0.73148148148148151</v>
      </c>
      <c r="I22" s="19">
        <f>'Результаты 2 кл. мат'!I22/'Результаты 2 кл. мат'!$B22</f>
        <v>0.20370370370370369</v>
      </c>
      <c r="J22" s="19">
        <f>'Результаты 2 кл. мат'!J22/'Результаты 2 кл. мат'!$B22</f>
        <v>0.27777777777777779</v>
      </c>
      <c r="K22" s="19">
        <f>'Результаты 2 кл. мат'!K22/'Результаты 2 кл. мат'!$B22</f>
        <v>0.46296296296296297</v>
      </c>
      <c r="L22" s="19">
        <f>'Результаты 2 кл. мат'!L22/'Результаты 2 кл. мат'!$B22</f>
        <v>5.5555555555555552E-2</v>
      </c>
      <c r="M22" s="18"/>
      <c r="N22" s="16">
        <f t="shared" si="0"/>
        <v>0.76388888888888884</v>
      </c>
    </row>
    <row r="23" spans="1:14" ht="15.75">
      <c r="A23" s="1">
        <v>21</v>
      </c>
      <c r="B23" s="1">
        <v>41</v>
      </c>
      <c r="C23" s="19">
        <f>'Результаты 2 кл. мат'!C23/'Результаты 2 кл. мат'!$B23/4</f>
        <v>0.92073170731707321</v>
      </c>
      <c r="D23" s="19">
        <f>'Результаты 2 кл. мат'!D23/'Результаты 2 кл. мат'!$B23/5</f>
        <v>0.78048780487804881</v>
      </c>
      <c r="E23" s="19">
        <f>'Результаты 2 кл. мат'!E23/'Результаты 2 кл. мат'!$B23/6</f>
        <v>0.7195121951219513</v>
      </c>
      <c r="F23" s="19">
        <f>'Результаты 2 кл. мат'!F23/'Результаты 2 кл. мат'!$B23/2</f>
        <v>0.91463414634146345</v>
      </c>
      <c r="G23" s="19">
        <f>'Результаты 2 кл. мат'!G23/'Результаты 2 кл. мат'!$B23/2</f>
        <v>0.68292682926829273</v>
      </c>
      <c r="H23" s="19">
        <f>'Результаты 2 кл. мат'!H23/'Результаты 2 кл. мат'!$B23/2</f>
        <v>0.65853658536585369</v>
      </c>
      <c r="I23" s="19">
        <f>'Результаты 2 кл. мат'!I23/'Результаты 2 кл. мат'!$B23</f>
        <v>0</v>
      </c>
      <c r="J23" s="19">
        <f>'Результаты 2 кл. мат'!J23/'Результаты 2 кл. мат'!$B23</f>
        <v>0.29268292682926828</v>
      </c>
      <c r="K23" s="19">
        <f>'Результаты 2 кл. мат'!K23/'Результаты 2 кл. мат'!$B23</f>
        <v>0.56097560975609762</v>
      </c>
      <c r="L23" s="19">
        <f>'Результаты 2 кл. мат'!L23/'Результаты 2 кл. мат'!$B23</f>
        <v>0.14634146341463414</v>
      </c>
      <c r="M23" s="18"/>
      <c r="N23" s="16">
        <f t="shared" si="0"/>
        <v>0.92073170731707321</v>
      </c>
    </row>
    <row r="24" spans="1:14" ht="15.75">
      <c r="A24" s="1">
        <v>23</v>
      </c>
      <c r="B24" s="1">
        <v>23</v>
      </c>
      <c r="C24" s="19">
        <f>'Результаты 2 кл. мат'!C24/'Результаты 2 кл. мат'!$B24/4</f>
        <v>0.80434782608695654</v>
      </c>
      <c r="D24" s="19">
        <f>'Результаты 2 кл. мат'!D24/'Результаты 2 кл. мат'!$B24/5</f>
        <v>0.65217391304347827</v>
      </c>
      <c r="E24" s="19">
        <f>'Результаты 2 кл. мат'!E24/'Результаты 2 кл. мат'!$B24/6</f>
        <v>0.66666666666666663</v>
      </c>
      <c r="F24" s="19">
        <f>'Результаты 2 кл. мат'!F24/'Результаты 2 кл. мат'!$B24/2</f>
        <v>0.78260869565217395</v>
      </c>
      <c r="G24" s="19">
        <f>'Результаты 2 кл. мат'!G24/'Результаты 2 кл. мат'!$B24/2</f>
        <v>0.76086956521739135</v>
      </c>
      <c r="H24" s="19">
        <f>'Результаты 2 кл. мат'!H24/'Результаты 2 кл. мат'!$B24/2</f>
        <v>0.76086956521739135</v>
      </c>
      <c r="I24" s="19">
        <f>'Результаты 2 кл. мат'!I24/'Результаты 2 кл. мат'!$B24</f>
        <v>4.3478260869565216E-2</v>
      </c>
      <c r="J24" s="19">
        <f>'Результаты 2 кл. мат'!J24/'Результаты 2 кл. мат'!$B24</f>
        <v>0.43478260869565216</v>
      </c>
      <c r="K24" s="19">
        <f>'Результаты 2 кл. мат'!K24/'Результаты 2 кл. мат'!$B24</f>
        <v>0.39130434782608697</v>
      </c>
      <c r="L24" s="19">
        <f>'Результаты 2 кл. мат'!L24/'Результаты 2 кл. мат'!$B24</f>
        <v>0.13043478260869565</v>
      </c>
      <c r="M24" s="18"/>
      <c r="N24" s="16">
        <f t="shared" si="0"/>
        <v>0.80434782608695654</v>
      </c>
    </row>
    <row r="25" spans="1:14" ht="15.75">
      <c r="A25" s="1">
        <v>25</v>
      </c>
      <c r="B25" s="1">
        <v>76</v>
      </c>
      <c r="C25" s="19">
        <f>'Результаты 2 кл. мат'!C25/'Результаты 2 кл. мат'!$B25/4</f>
        <v>0.85197368421052633</v>
      </c>
      <c r="D25" s="19">
        <f>'Результаты 2 кл. мат'!D25/'Результаты 2 кл. мат'!$B25/5</f>
        <v>0.77631578947368429</v>
      </c>
      <c r="E25" s="19">
        <f>'Результаты 2 кл. мат'!E25/'Результаты 2 кл. мат'!$B25/6</f>
        <v>0.71052631578947378</v>
      </c>
      <c r="F25" s="19">
        <f>'Результаты 2 кл. мат'!F25/'Результаты 2 кл. мат'!$B25/2</f>
        <v>0.67763157894736847</v>
      </c>
      <c r="G25" s="19">
        <f>'Результаты 2 кл. мат'!G25/'Результаты 2 кл. мат'!$B25/2</f>
        <v>0.71052631578947367</v>
      </c>
      <c r="H25" s="19">
        <f>'Результаты 2 кл. мат'!H25/'Результаты 2 кл. мат'!$B25/2</f>
        <v>0.76315789473684215</v>
      </c>
      <c r="I25" s="19">
        <f>'Результаты 2 кл. мат'!I25/'Результаты 2 кл. мат'!$B25</f>
        <v>9.2105263157894732E-2</v>
      </c>
      <c r="J25" s="19">
        <f>'Результаты 2 кл. мат'!J25/'Результаты 2 кл. мат'!$B25</f>
        <v>0.26315789473684209</v>
      </c>
      <c r="K25" s="19">
        <f>'Результаты 2 кл. мат'!K25/'Результаты 2 кл. мат'!$B25</f>
        <v>0.47368421052631576</v>
      </c>
      <c r="L25" s="19">
        <f>'Результаты 2 кл. мат'!L25/'Результаты 2 кл. мат'!$B25</f>
        <v>0.17105263157894737</v>
      </c>
      <c r="M25" s="18"/>
      <c r="N25" s="16">
        <f t="shared" si="0"/>
        <v>0.85197368421052633</v>
      </c>
    </row>
    <row r="26" spans="1:14" ht="15.75">
      <c r="A26" s="1">
        <v>30</v>
      </c>
      <c r="B26" s="1">
        <v>81</v>
      </c>
      <c r="C26" s="19">
        <f>'Результаты 2 кл. мат'!C26/'Результаты 2 кл. мат'!$B26/4</f>
        <v>0.8271604938271605</v>
      </c>
      <c r="D26" s="19">
        <f>'Результаты 2 кл. мат'!D26/'Результаты 2 кл. мат'!$B26/5</f>
        <v>0.75555555555555554</v>
      </c>
      <c r="E26" s="19">
        <f>'Результаты 2 кл. мат'!E26/'Результаты 2 кл. мат'!$B26/6</f>
        <v>0.65226337448559668</v>
      </c>
      <c r="F26" s="19">
        <f>'Результаты 2 кл. мат'!F26/'Результаты 2 кл. мат'!$B26/2</f>
        <v>0.64197530864197527</v>
      </c>
      <c r="G26" s="19">
        <f>'Результаты 2 кл. мат'!G26/'Результаты 2 кл. мат'!$B26/2</f>
        <v>0.66049382716049387</v>
      </c>
      <c r="H26" s="19">
        <f>'Результаты 2 кл. мат'!H26/'Результаты 2 кл. мат'!$B26/2</f>
        <v>0.71604938271604934</v>
      </c>
      <c r="I26" s="19">
        <f>'Результаты 2 кл. мат'!I26/'Результаты 2 кл. мат'!$B26</f>
        <v>0.13580246913580246</v>
      </c>
      <c r="J26" s="19">
        <f>'Результаты 2 кл. мат'!J26/'Результаты 2 кл. мат'!$B26</f>
        <v>0.22222222222222221</v>
      </c>
      <c r="K26" s="19">
        <f>'Результаты 2 кл. мат'!K26/'Результаты 2 кл. мат'!$B26</f>
        <v>0.48148148148148145</v>
      </c>
      <c r="L26" s="19">
        <f>'Результаты 2 кл. мат'!L26/'Результаты 2 кл. мат'!$B26</f>
        <v>0.16049382716049382</v>
      </c>
      <c r="M26" s="18"/>
      <c r="N26" s="16">
        <f t="shared" si="0"/>
        <v>0.8271604938271605</v>
      </c>
    </row>
    <row r="27" spans="1:14" ht="15.75">
      <c r="A27" s="1">
        <v>32</v>
      </c>
      <c r="B27" s="1">
        <v>73</v>
      </c>
      <c r="C27" s="19">
        <f>'Результаты 2 кл. мат'!C27/'Результаты 2 кл. мат'!$B27/4</f>
        <v>0.91095890410958902</v>
      </c>
      <c r="D27" s="19">
        <f>'Результаты 2 кл. мат'!D27/'Результаты 2 кл. мат'!$B27/5</f>
        <v>0.84931506849315075</v>
      </c>
      <c r="E27" s="19">
        <f>'Результаты 2 кл. мат'!E27/'Результаты 2 кл. мат'!$B27/6</f>
        <v>0.86073059360730586</v>
      </c>
      <c r="F27" s="19">
        <f>'Результаты 2 кл. мат'!F27/'Результаты 2 кл. мат'!$B27/2</f>
        <v>0.76712328767123283</v>
      </c>
      <c r="G27" s="19">
        <f>'Результаты 2 кл. мат'!G27/'Результаты 2 кл. мат'!$B27/2</f>
        <v>0.76712328767123283</v>
      </c>
      <c r="H27" s="19">
        <f>'Результаты 2 кл. мат'!H27/'Результаты 2 кл. мат'!$B27/2</f>
        <v>0.89726027397260277</v>
      </c>
      <c r="I27" s="19">
        <f>'Результаты 2 кл. мат'!I27/'Результаты 2 кл. мат'!$B27</f>
        <v>0</v>
      </c>
      <c r="J27" s="19">
        <f>'Результаты 2 кл. мат'!J27/'Результаты 2 кл. мат'!$B27</f>
        <v>0.16438356164383561</v>
      </c>
      <c r="K27" s="19">
        <f>'Результаты 2 кл. мат'!K27/'Результаты 2 кл. мат'!$B27</f>
        <v>0.50684931506849318</v>
      </c>
      <c r="L27" s="19">
        <f>'Результаты 2 кл. мат'!L27/'Результаты 2 кл. мат'!$B27</f>
        <v>0.32876712328767121</v>
      </c>
      <c r="M27" s="18"/>
      <c r="N27" s="16">
        <f t="shared" si="0"/>
        <v>0.91095890410958902</v>
      </c>
    </row>
    <row r="28" spans="1:14" ht="15.75">
      <c r="A28" s="1">
        <v>33</v>
      </c>
      <c r="B28" s="1">
        <v>47</v>
      </c>
      <c r="C28" s="19">
        <f>'Результаты 2 кл. мат'!C28/'Результаты 2 кл. мат'!$B28/4</f>
        <v>0.86170212765957444</v>
      </c>
      <c r="D28" s="19">
        <f>'Результаты 2 кл. мат'!D28/'Результаты 2 кл. мат'!$B28/5</f>
        <v>0.83829787234042552</v>
      </c>
      <c r="E28" s="19">
        <f>'Результаты 2 кл. мат'!E28/'Результаты 2 кл. мат'!$B28/6</f>
        <v>0.450354609929078</v>
      </c>
      <c r="F28" s="19">
        <f>'Результаты 2 кл. мат'!F28/'Результаты 2 кл. мат'!$B28/2</f>
        <v>0.61702127659574468</v>
      </c>
      <c r="G28" s="19">
        <f>'Результаты 2 кл. мат'!G28/'Результаты 2 кл. мат'!$B28/2</f>
        <v>0.69148936170212771</v>
      </c>
      <c r="H28" s="19">
        <f>'Результаты 2 кл. мат'!H28/'Результаты 2 кл. мат'!$B28/2</f>
        <v>0.63829787234042556</v>
      </c>
      <c r="I28" s="19">
        <f>'Результаты 2 кл. мат'!I28/'Результаты 2 кл. мат'!$B28</f>
        <v>0.14893617021276595</v>
      </c>
      <c r="J28" s="19">
        <f>'Результаты 2 кл. мат'!J28/'Результаты 2 кл. мат'!$B28</f>
        <v>0.31914893617021278</v>
      </c>
      <c r="K28" s="19">
        <f>'Результаты 2 кл. мат'!K28/'Результаты 2 кл. мат'!$B28</f>
        <v>0.38297872340425532</v>
      </c>
      <c r="L28" s="19">
        <f>'Результаты 2 кл. мат'!L28/'Результаты 2 кл. мат'!$B28</f>
        <v>0.14893617021276595</v>
      </c>
      <c r="M28" s="18"/>
      <c r="N28" s="16">
        <f t="shared" si="0"/>
        <v>0.86170212765957444</v>
      </c>
    </row>
    <row r="29" spans="1:14" ht="15.75">
      <c r="A29" s="1">
        <v>34</v>
      </c>
      <c r="B29" s="1">
        <v>66</v>
      </c>
      <c r="C29" s="19">
        <f>'Результаты 2 кл. мат'!C29/'Результаты 2 кл. мат'!$B29/4</f>
        <v>0.83333333333333337</v>
      </c>
      <c r="D29" s="19">
        <f>'Результаты 2 кл. мат'!D29/'Результаты 2 кл. мат'!$B29/5</f>
        <v>0.75151515151515158</v>
      </c>
      <c r="E29" s="19">
        <f>'Результаты 2 кл. мат'!E29/'Результаты 2 кл. мат'!$B29/6</f>
        <v>0.66161616161616166</v>
      </c>
      <c r="F29" s="19">
        <f>'Результаты 2 кл. мат'!F29/'Результаты 2 кл. мат'!$B29/2</f>
        <v>0.83333333333333337</v>
      </c>
      <c r="G29" s="19">
        <f>'Результаты 2 кл. мат'!G29/'Результаты 2 кл. мат'!$B29/2</f>
        <v>0.60606060606060608</v>
      </c>
      <c r="H29" s="19">
        <f>'Результаты 2 кл. мат'!H29/'Результаты 2 кл. мат'!$B29/2</f>
        <v>0.87878787878787878</v>
      </c>
      <c r="I29" s="19">
        <f>'Результаты 2 кл. мат'!I29/'Результаты 2 кл. мат'!$B29</f>
        <v>0</v>
      </c>
      <c r="J29" s="19">
        <f>'Результаты 2 кл. мат'!J29/'Результаты 2 кл. мат'!$B29</f>
        <v>0.45454545454545453</v>
      </c>
      <c r="K29" s="19">
        <f>'Результаты 2 кл. мат'!K29/'Результаты 2 кл. мат'!$B29</f>
        <v>0.34848484848484851</v>
      </c>
      <c r="L29" s="19">
        <f>'Результаты 2 кл. мат'!L29/'Результаты 2 кл. мат'!$B29</f>
        <v>0.19696969696969696</v>
      </c>
      <c r="M29" s="18"/>
      <c r="N29" s="16">
        <f t="shared" si="0"/>
        <v>0.87878787878787878</v>
      </c>
    </row>
    <row r="30" spans="1:14" ht="15.75">
      <c r="A30" s="1">
        <v>35</v>
      </c>
      <c r="B30" s="1">
        <v>46</v>
      </c>
      <c r="C30" s="19">
        <f>'Результаты 2 кл. мат'!C30/'Результаты 2 кл. мат'!$B30/4</f>
        <v>0.72826086956521741</v>
      </c>
      <c r="D30" s="19">
        <f>'Результаты 2 кл. мат'!D30/'Результаты 2 кл. мат'!$B30/5</f>
        <v>0.73913043478260865</v>
      </c>
      <c r="E30" s="19">
        <f>'Результаты 2 кл. мат'!E30/'Результаты 2 кл. мат'!$B30/6</f>
        <v>0.65579710144927539</v>
      </c>
      <c r="F30" s="19">
        <f>'Результаты 2 кл. мат'!F30/'Результаты 2 кл. мат'!$B30/2</f>
        <v>0.52173913043478259</v>
      </c>
      <c r="G30" s="19">
        <f>'Результаты 2 кл. мат'!G30/'Результаты 2 кл. мат'!$B30/2</f>
        <v>0.58695652173913049</v>
      </c>
      <c r="H30" s="19">
        <f>'Результаты 2 кл. мат'!H30/'Результаты 2 кл. мат'!$B30/2</f>
        <v>0.58695652173913049</v>
      </c>
      <c r="I30" s="19">
        <f>'Результаты 2 кл. мат'!I30/'Результаты 2 кл. мат'!$B30</f>
        <v>8.6956521739130432E-2</v>
      </c>
      <c r="J30" s="19">
        <f>'Результаты 2 кл. мат'!J30/'Результаты 2 кл. мат'!$B30</f>
        <v>0.45652173913043476</v>
      </c>
      <c r="K30" s="19">
        <f>'Результаты 2 кл. мат'!K30/'Результаты 2 кл. мат'!$B30</f>
        <v>0.36956521739130432</v>
      </c>
      <c r="L30" s="19">
        <f>'Результаты 2 кл. мат'!L30/'Результаты 2 кл. мат'!$B30</f>
        <v>8.6956521739130432E-2</v>
      </c>
      <c r="M30" s="18"/>
      <c r="N30" s="16">
        <f t="shared" si="0"/>
        <v>0.73913043478260865</v>
      </c>
    </row>
    <row r="31" spans="1:14" ht="15.75">
      <c r="A31" s="1">
        <v>36</v>
      </c>
      <c r="B31" s="1">
        <v>79</v>
      </c>
      <c r="C31" s="19">
        <f>'Результаты 2 кл. мат'!C31/'Результаты 2 кл. мат'!$B31/4</f>
        <v>0.87658227848101267</v>
      </c>
      <c r="D31" s="19">
        <f>'Результаты 2 кл. мат'!D31/'Результаты 2 кл. мат'!$B31/5</f>
        <v>0.8</v>
      </c>
      <c r="E31" s="19">
        <f>'Результаты 2 кл. мат'!E31/'Результаты 2 кл. мат'!$B31/6</f>
        <v>0.61392405063291144</v>
      </c>
      <c r="F31" s="19">
        <f>'Результаты 2 кл. мат'!F31/'Результаты 2 кл. мат'!$B31/2</f>
        <v>0.77215189873417722</v>
      </c>
      <c r="G31" s="19">
        <f>'Результаты 2 кл. мат'!G31/'Результаты 2 кл. мат'!$B31/2</f>
        <v>0.77215189873417722</v>
      </c>
      <c r="H31" s="19">
        <f>'Результаты 2 кл. мат'!H31/'Результаты 2 кл. мат'!$B31/2</f>
        <v>0.75316455696202533</v>
      </c>
      <c r="I31" s="19">
        <f>'Результаты 2 кл. мат'!I31/'Результаты 2 кл. мат'!$B31</f>
        <v>6.3291139240506333E-2</v>
      </c>
      <c r="J31" s="19">
        <f>'Результаты 2 кл. мат'!J31/'Результаты 2 кл. мат'!$B31</f>
        <v>0.30379746835443039</v>
      </c>
      <c r="K31" s="19">
        <f>'Результаты 2 кл. мат'!K31/'Результаты 2 кл. мат'!$B31</f>
        <v>0.48101265822784811</v>
      </c>
      <c r="L31" s="19">
        <f>'Результаты 2 кл. мат'!L31/'Результаты 2 кл. мат'!$B31</f>
        <v>0.15189873417721519</v>
      </c>
      <c r="M31" s="18"/>
      <c r="N31" s="16">
        <f t="shared" si="0"/>
        <v>0.87658227848101267</v>
      </c>
    </row>
    <row r="32" spans="1:14" ht="15.75">
      <c r="A32" s="1">
        <v>38</v>
      </c>
      <c r="B32" s="1">
        <v>37</v>
      </c>
      <c r="C32" s="19">
        <f>'Результаты 2 кл. мат'!C32/'Результаты 2 кл. мат'!$B32/4</f>
        <v>0.80405405405405406</v>
      </c>
      <c r="D32" s="19">
        <f>'Результаты 2 кл. мат'!D32/'Результаты 2 кл. мат'!$B32/5</f>
        <v>0.74054054054054053</v>
      </c>
      <c r="E32" s="19">
        <f>'Результаты 2 кл. мат'!E32/'Результаты 2 кл. мат'!$B32/6</f>
        <v>0.65315315315315314</v>
      </c>
      <c r="F32" s="19">
        <f>'Результаты 2 кл. мат'!F32/'Результаты 2 кл. мат'!$B32/2</f>
        <v>0.7432432432432432</v>
      </c>
      <c r="G32" s="19">
        <f>'Результаты 2 кл. мат'!G32/'Результаты 2 кл. мат'!$B32/2</f>
        <v>0.58108108108108103</v>
      </c>
      <c r="H32" s="19">
        <f>'Результаты 2 кл. мат'!H32/'Результаты 2 кл. мат'!$B32/2</f>
        <v>0.64864864864864868</v>
      </c>
      <c r="I32" s="19">
        <f>'Результаты 2 кл. мат'!I32/'Результаты 2 кл. мат'!$B32</f>
        <v>0.13513513513513514</v>
      </c>
      <c r="J32" s="19">
        <f>'Результаты 2 кл. мат'!J32/'Результаты 2 кл. мат'!$B32</f>
        <v>0.27027027027027029</v>
      </c>
      <c r="K32" s="19">
        <f>'Результаты 2 кл. мат'!K32/'Результаты 2 кл. мат'!$B32</f>
        <v>0.3783783783783784</v>
      </c>
      <c r="L32" s="19">
        <f>'Результаты 2 кл. мат'!L32/'Результаты 2 кл. мат'!$B32</f>
        <v>0.21621621621621623</v>
      </c>
      <c r="M32" s="18"/>
      <c r="N32" s="16">
        <f t="shared" si="0"/>
        <v>0.80405405405405406</v>
      </c>
    </row>
    <row r="33" spans="1:14" ht="15.75">
      <c r="A33" s="1">
        <v>40</v>
      </c>
      <c r="B33" s="1">
        <v>79</v>
      </c>
      <c r="C33" s="19">
        <f>'Результаты 2 кл. мат'!C33/'Результаты 2 кл. мат'!$B33/4</f>
        <v>0.80379746835443033</v>
      </c>
      <c r="D33" s="19">
        <f>'Результаты 2 кл. мат'!D33/'Результаты 2 кл. мат'!$B33/5</f>
        <v>0.70126582278481009</v>
      </c>
      <c r="E33" s="19">
        <f>'Результаты 2 кл. мат'!E33/'Результаты 2 кл. мат'!$B33/6</f>
        <v>0.63080168776371315</v>
      </c>
      <c r="F33" s="19">
        <f>'Результаты 2 кл. мат'!F33/'Результаты 2 кл. мат'!$B33/2</f>
        <v>0.81645569620253167</v>
      </c>
      <c r="G33" s="19">
        <f>'Результаты 2 кл. мат'!G33/'Результаты 2 кл. мат'!$B33/2</f>
        <v>0.70886075949367089</v>
      </c>
      <c r="H33" s="19">
        <f>'Результаты 2 кл. мат'!H33/'Результаты 2 кл. мат'!$B33/2</f>
        <v>0.74683544303797467</v>
      </c>
      <c r="I33" s="19">
        <f>'Результаты 2 кл. мат'!I33/'Результаты 2 кл. мат'!$B33</f>
        <v>8.8607594936708861E-2</v>
      </c>
      <c r="J33" s="19">
        <f>'Результаты 2 кл. мат'!J33/'Результаты 2 кл. мат'!$B33</f>
        <v>0.30379746835443039</v>
      </c>
      <c r="K33" s="19">
        <f>'Результаты 2 кл. мат'!K33/'Результаты 2 кл. мат'!$B33</f>
        <v>0.41772151898734178</v>
      </c>
      <c r="L33" s="19">
        <f>'Результаты 2 кл. мат'!L33/'Результаты 2 кл. мат'!$B33</f>
        <v>0.189873417721519</v>
      </c>
      <c r="M33" s="18"/>
      <c r="N33" s="16">
        <f t="shared" si="0"/>
        <v>0.81645569620253167</v>
      </c>
    </row>
    <row r="34" spans="1:14" ht="15.75">
      <c r="A34" s="1">
        <v>41</v>
      </c>
      <c r="B34" s="1">
        <v>57</v>
      </c>
      <c r="C34" s="19">
        <f>'Результаты 2 кл. мат'!C34/'Результаты 2 кл. мат'!$B34/4</f>
        <v>0.77631578947368418</v>
      </c>
      <c r="D34" s="19">
        <f>'Результаты 2 кл. мат'!D34/'Результаты 2 кл. мат'!$B34/5</f>
        <v>0.68070175438596492</v>
      </c>
      <c r="E34" s="19">
        <f>'Результаты 2 кл. мат'!E34/'Результаты 2 кл. мат'!$B34/6</f>
        <v>0.62865497076023391</v>
      </c>
      <c r="F34" s="19">
        <f>'Результаты 2 кл. мат'!F34/'Результаты 2 кл. мат'!$B34/2</f>
        <v>0.58771929824561409</v>
      </c>
      <c r="G34" s="19">
        <f>'Результаты 2 кл. мат'!G34/'Результаты 2 кл. мат'!$B34/2</f>
        <v>0.6228070175438597</v>
      </c>
      <c r="H34" s="19">
        <f>'Результаты 2 кл. мат'!H34/'Результаты 2 кл. мат'!$B34/2</f>
        <v>0.68421052631578949</v>
      </c>
      <c r="I34" s="19">
        <f>'Результаты 2 кл. мат'!I34/'Результаты 2 кл. мат'!$B34</f>
        <v>0.19298245614035087</v>
      </c>
      <c r="J34" s="19">
        <f>'Результаты 2 кл. мат'!J34/'Результаты 2 кл. мат'!$B34</f>
        <v>0.26315789473684209</v>
      </c>
      <c r="K34" s="19">
        <f>'Результаты 2 кл. мат'!K34/'Результаты 2 кл. мат'!$B34</f>
        <v>0.43859649122807015</v>
      </c>
      <c r="L34" s="19">
        <f>'Результаты 2 кл. мат'!L34/'Результаты 2 кл. мат'!$B34</f>
        <v>0.10526315789473684</v>
      </c>
      <c r="M34" s="18"/>
      <c r="N34" s="16">
        <f t="shared" si="0"/>
        <v>0.77631578947368418</v>
      </c>
    </row>
    <row r="35" spans="1:14" ht="15.75">
      <c r="A35" s="1">
        <v>43</v>
      </c>
      <c r="B35" s="1">
        <v>59</v>
      </c>
      <c r="C35" s="19">
        <f>'Результаты 2 кл. мат'!C35/'Результаты 2 кл. мат'!$B35/4</f>
        <v>0.9152542372881356</v>
      </c>
      <c r="D35" s="19">
        <f>'Результаты 2 кл. мат'!D35/'Результаты 2 кл. мат'!$B35/5</f>
        <v>0.90508474576271192</v>
      </c>
      <c r="E35" s="19">
        <f>'Результаты 2 кл. мат'!E35/'Результаты 2 кл. мат'!$B35/6</f>
        <v>0.8728813559322034</v>
      </c>
      <c r="F35" s="19">
        <f>'Результаты 2 кл. мат'!F35/'Результаты 2 кл. мат'!$B35/2</f>
        <v>0.81355932203389836</v>
      </c>
      <c r="G35" s="19">
        <f>'Результаты 2 кл. мат'!G35/'Результаты 2 кл. мат'!$B35/2</f>
        <v>0.90677966101694918</v>
      </c>
      <c r="H35" s="19">
        <f>'Результаты 2 кл. мат'!H35/'Результаты 2 кл. мат'!$B35/2</f>
        <v>0.88135593220338981</v>
      </c>
      <c r="I35" s="19">
        <f>'Результаты 2 кл. мат'!I35/'Результаты 2 кл. мат'!$B35</f>
        <v>0</v>
      </c>
      <c r="J35" s="19">
        <f>'Результаты 2 кл. мат'!J35/'Результаты 2 кл. мат'!$B35</f>
        <v>1.6949152542372881E-2</v>
      </c>
      <c r="K35" s="19">
        <f>'Результаты 2 кл. мат'!K35/'Результаты 2 кл. мат'!$B35</f>
        <v>0.59322033898305082</v>
      </c>
      <c r="L35" s="19">
        <f>'Результаты 2 кл. мат'!L35/'Результаты 2 кл. мат'!$B35</f>
        <v>0.38983050847457629</v>
      </c>
      <c r="M35" s="18"/>
      <c r="N35" s="16">
        <f t="shared" si="0"/>
        <v>0.9152542372881356</v>
      </c>
    </row>
    <row r="36" spans="1:14" ht="15.75">
      <c r="A36" s="1">
        <v>44</v>
      </c>
      <c r="B36" s="1">
        <v>74</v>
      </c>
      <c r="C36" s="19">
        <f>'Результаты 2 кл. мат'!C36/'Результаты 2 кл. мат'!$B36/4</f>
        <v>0.79054054054054057</v>
      </c>
      <c r="D36" s="19">
        <f>'Результаты 2 кл. мат'!D36/'Результаты 2 кл. мат'!$B36/5</f>
        <v>0.77027027027027029</v>
      </c>
      <c r="E36" s="19">
        <f>'Результаты 2 кл. мат'!E36/'Результаты 2 кл. мат'!$B36/6</f>
        <v>0.62612612612612606</v>
      </c>
      <c r="F36" s="19">
        <f>'Результаты 2 кл. мат'!F36/'Результаты 2 кл. мат'!$B36/2</f>
        <v>0.75</v>
      </c>
      <c r="G36" s="19">
        <f>'Результаты 2 кл. мат'!G36/'Результаты 2 кл. мат'!$B36/2</f>
        <v>0.71621621621621623</v>
      </c>
      <c r="H36" s="19">
        <f>'Результаты 2 кл. мат'!H36/'Результаты 2 кл. мат'!$B36/2</f>
        <v>0.76351351351351349</v>
      </c>
      <c r="I36" s="19">
        <f>'Результаты 2 кл. мат'!I36/'Результаты 2 кл. мат'!$B36</f>
        <v>5.4054054054054057E-2</v>
      </c>
      <c r="J36" s="19">
        <f>'Результаты 2 кл. мат'!J36/'Результаты 2 кл. мат'!$B36</f>
        <v>0.39189189189189189</v>
      </c>
      <c r="K36" s="19">
        <f>'Результаты 2 кл. мат'!K36/'Результаты 2 кл. мат'!$B36</f>
        <v>0.3783783783783784</v>
      </c>
      <c r="L36" s="19">
        <f>'Результаты 2 кл. мат'!L36/'Результаты 2 кл. мат'!$B36</f>
        <v>0.17567567567567569</v>
      </c>
      <c r="M36" s="18"/>
      <c r="N36" s="16">
        <f t="shared" si="0"/>
        <v>0.79054054054054057</v>
      </c>
    </row>
    <row r="37" spans="1:14" ht="15.75">
      <c r="A37" s="1">
        <v>45</v>
      </c>
      <c r="B37" s="1">
        <v>79</v>
      </c>
      <c r="C37" s="19">
        <f>'Результаты 2 кл. мат'!C37/'Результаты 2 кл. мат'!$B37/4</f>
        <v>0.79746835443037978</v>
      </c>
      <c r="D37" s="19">
        <f>'Результаты 2 кл. мат'!D37/'Результаты 2 кл. мат'!$B37/5</f>
        <v>0.78987341772151898</v>
      </c>
      <c r="E37" s="19">
        <f>'Результаты 2 кл. мат'!E37/'Результаты 2 кл. мат'!$B37/6</f>
        <v>0.76582278481012656</v>
      </c>
      <c r="F37" s="19">
        <f>'Результаты 2 кл. мат'!F37/'Результаты 2 кл. мат'!$B37/2</f>
        <v>0.82278481012658233</v>
      </c>
      <c r="G37" s="19">
        <f>'Результаты 2 кл. мат'!G37/'Результаты 2 кл. мат'!$B37/2</f>
        <v>0.69620253164556967</v>
      </c>
      <c r="H37" s="19">
        <f>'Результаты 2 кл. мат'!H37/'Результаты 2 кл. мат'!$B37/2</f>
        <v>0.740506329113924</v>
      </c>
      <c r="I37" s="19">
        <f>'Результаты 2 кл. мат'!I37/'Результаты 2 кл. мат'!$B37</f>
        <v>0.11392405063291139</v>
      </c>
      <c r="J37" s="19">
        <f>'Результаты 2 кл. мат'!J37/'Результаты 2 кл. мат'!$B37</f>
        <v>0.13924050632911392</v>
      </c>
      <c r="K37" s="19">
        <f>'Результаты 2 кл. мат'!K37/'Результаты 2 кл. мат'!$B37</f>
        <v>0.45569620253164556</v>
      </c>
      <c r="L37" s="19">
        <f>'Результаты 2 кл. мат'!L37/'Результаты 2 кл. мат'!$B37</f>
        <v>0.29113924050632911</v>
      </c>
      <c r="M37" s="18"/>
      <c r="N37" s="16">
        <f t="shared" si="0"/>
        <v>0.82278481012658233</v>
      </c>
    </row>
    <row r="38" spans="1:14" ht="15.75">
      <c r="A38" s="1">
        <v>48</v>
      </c>
      <c r="B38" s="1">
        <v>17</v>
      </c>
      <c r="C38" s="19">
        <f>'Результаты 2 кл. мат'!C38/'Результаты 2 кл. мат'!$B38/4</f>
        <v>0.83823529411764708</v>
      </c>
      <c r="D38" s="19">
        <f>'Результаты 2 кл. мат'!D38/'Результаты 2 кл. мат'!$B38/5</f>
        <v>0.71764705882352942</v>
      </c>
      <c r="E38" s="19">
        <f>'Результаты 2 кл. мат'!E38/'Результаты 2 кл. мат'!$B38/6</f>
        <v>0.71568627450980393</v>
      </c>
      <c r="F38" s="19">
        <f>'Результаты 2 кл. мат'!F38/'Результаты 2 кл. мат'!$B38/2</f>
        <v>0.73529411764705888</v>
      </c>
      <c r="G38" s="19">
        <f>'Результаты 2 кл. мат'!G38/'Результаты 2 кл. мат'!$B38/2</f>
        <v>0.70588235294117652</v>
      </c>
      <c r="H38" s="19">
        <f>'Результаты 2 кл. мат'!H38/'Результаты 2 кл. мат'!$B38/2</f>
        <v>0.73529411764705888</v>
      </c>
      <c r="I38" s="19">
        <f>'Результаты 2 кл. мат'!I38/'Результаты 2 кл. мат'!$B38</f>
        <v>0.17647058823529413</v>
      </c>
      <c r="J38" s="19">
        <f>'Результаты 2 кл. мат'!J38/'Результаты 2 кл. мат'!$B38</f>
        <v>0.17647058823529413</v>
      </c>
      <c r="K38" s="19">
        <f>'Результаты 2 кл. мат'!K38/'Результаты 2 кл. мат'!$B38</f>
        <v>0.29411764705882354</v>
      </c>
      <c r="L38" s="19">
        <f>'Результаты 2 кл. мат'!L38/'Результаты 2 кл. мат'!$B38</f>
        <v>0.35294117647058826</v>
      </c>
      <c r="M38" s="18"/>
      <c r="N38" s="16">
        <f t="shared" si="0"/>
        <v>0.83823529411764708</v>
      </c>
    </row>
    <row r="39" spans="1:14" ht="15.75">
      <c r="A39" s="1">
        <v>49</v>
      </c>
      <c r="B39" s="1">
        <v>43</v>
      </c>
      <c r="C39" s="19">
        <f>'Результаты 2 кл. мат'!C39/'Результаты 2 кл. мат'!$B39/4</f>
        <v>0.80232558139534882</v>
      </c>
      <c r="D39" s="19">
        <f>'Результаты 2 кл. мат'!D39/'Результаты 2 кл. мат'!$B39/5</f>
        <v>0.69302325581395352</v>
      </c>
      <c r="E39" s="19">
        <f>'Результаты 2 кл. мат'!E39/'Результаты 2 кл. мат'!$B39/6</f>
        <v>0.7441860465116279</v>
      </c>
      <c r="F39" s="19">
        <f>'Результаты 2 кл. мат'!F39/'Результаты 2 кл. мат'!$B39/2</f>
        <v>0.73255813953488369</v>
      </c>
      <c r="G39" s="19">
        <f>'Результаты 2 кл. мат'!G39/'Результаты 2 кл. мат'!$B39/2</f>
        <v>0.53488372093023251</v>
      </c>
      <c r="H39" s="19">
        <f>'Результаты 2 кл. мат'!H39/'Результаты 2 кл. мат'!$B39/2</f>
        <v>0.72093023255813948</v>
      </c>
      <c r="I39" s="19">
        <f>'Результаты 2 кл. мат'!I39/'Результаты 2 кл. мат'!$B39</f>
        <v>0.11627906976744186</v>
      </c>
      <c r="J39" s="19">
        <f>'Результаты 2 кл. мат'!J39/'Результаты 2 кл. мат'!$B39</f>
        <v>0.27906976744186046</v>
      </c>
      <c r="K39" s="19">
        <f>'Результаты 2 кл. мат'!K39/'Результаты 2 кл. мат'!$B39</f>
        <v>0.44186046511627908</v>
      </c>
      <c r="L39" s="19">
        <f>'Результаты 2 кл. мат'!L39/'Результаты 2 кл. мат'!$B39</f>
        <v>0.16279069767441862</v>
      </c>
      <c r="M39" s="18"/>
      <c r="N39" s="16">
        <f t="shared" si="0"/>
        <v>0.80232558139534882</v>
      </c>
    </row>
    <row r="40" spans="1:14" ht="15.75">
      <c r="A40" s="1">
        <v>50</v>
      </c>
      <c r="B40" s="1">
        <v>110</v>
      </c>
      <c r="C40" s="19">
        <f>'Результаты 2 кл. мат'!C40/'Результаты 2 кл. мат'!$B40/4</f>
        <v>0.8136363636363636</v>
      </c>
      <c r="D40" s="19">
        <f>'Результаты 2 кл. мат'!D40/'Результаты 2 кл. мат'!$B40/5</f>
        <v>0.70363636363636362</v>
      </c>
      <c r="E40" s="19">
        <f>'Результаты 2 кл. мат'!E40/'Результаты 2 кл. мат'!$B40/6</f>
        <v>0.76060606060606062</v>
      </c>
      <c r="F40" s="19">
        <f>'Результаты 2 кл. мат'!F40/'Результаты 2 кл. мат'!$B40/2</f>
        <v>0.75909090909090904</v>
      </c>
      <c r="G40" s="19">
        <f>'Результаты 2 кл. мат'!G40/'Результаты 2 кл. мат'!$B40/2</f>
        <v>0.59545454545454546</v>
      </c>
      <c r="H40" s="19">
        <f>'Результаты 2 кл. мат'!H40/'Результаты 2 кл. мат'!$B40/2</f>
        <v>0.6863636363636364</v>
      </c>
      <c r="I40" s="19">
        <f>'Результаты 2 кл. мат'!I40/'Результаты 2 кл. мат'!$B40</f>
        <v>6.363636363636363E-2</v>
      </c>
      <c r="J40" s="19">
        <f>'Результаты 2 кл. мат'!J40/'Результаты 2 кл. мат'!$B40</f>
        <v>0.32727272727272727</v>
      </c>
      <c r="K40" s="19">
        <f>'Результаты 2 кл. мат'!K40/'Результаты 2 кл. мат'!$B40</f>
        <v>0.5</v>
      </c>
      <c r="L40" s="19">
        <f>'Результаты 2 кл. мат'!L40/'Результаты 2 кл. мат'!$B40</f>
        <v>0.10909090909090909</v>
      </c>
      <c r="M40" s="18"/>
      <c r="N40" s="16">
        <f t="shared" si="0"/>
        <v>0.8136363636363636</v>
      </c>
    </row>
    <row r="41" spans="1:14" ht="15.75">
      <c r="A41" s="1">
        <v>55</v>
      </c>
      <c r="B41" s="1">
        <v>82</v>
      </c>
      <c r="C41" s="19">
        <f>'Результаты 2 кл. мат'!C41/'Результаты 2 кл. мат'!$B41/4</f>
        <v>0.79573170731707321</v>
      </c>
      <c r="D41" s="19">
        <f>'Результаты 2 кл. мат'!D41/'Результаты 2 кл. мат'!$B41/5</f>
        <v>0.68048780487804872</v>
      </c>
      <c r="E41" s="19">
        <f>'Результаты 2 кл. мат'!E41/'Результаты 2 кл. мат'!$B41/6</f>
        <v>0.71544715447154472</v>
      </c>
      <c r="F41" s="19">
        <f>'Результаты 2 кл. мат'!F41/'Результаты 2 кл. мат'!$B41/2</f>
        <v>0.67682926829268297</v>
      </c>
      <c r="G41" s="19">
        <f>'Результаты 2 кл. мат'!G41/'Результаты 2 кл. мат'!$B41/2</f>
        <v>0.62804878048780488</v>
      </c>
      <c r="H41" s="19">
        <f>'Результаты 2 кл. мат'!H41/'Результаты 2 кл. мат'!$B41/2</f>
        <v>0.78658536585365857</v>
      </c>
      <c r="I41" s="19">
        <f>'Результаты 2 кл. мат'!I41/'Результаты 2 кл. мат'!$B41</f>
        <v>0.15853658536585366</v>
      </c>
      <c r="J41" s="19">
        <f>'Результаты 2 кл. мат'!J41/'Результаты 2 кл. мат'!$B41</f>
        <v>0.18292682926829268</v>
      </c>
      <c r="K41" s="19">
        <f>'Результаты 2 кл. мат'!K41/'Результаты 2 кл. мат'!$B41</f>
        <v>0.48780487804878048</v>
      </c>
      <c r="L41" s="19">
        <f>'Результаты 2 кл. мат'!L41/'Результаты 2 кл. мат'!$B41</f>
        <v>0.17073170731707318</v>
      </c>
      <c r="M41" s="18"/>
      <c r="N41" s="16">
        <f t="shared" si="0"/>
        <v>0.79573170731707321</v>
      </c>
    </row>
    <row r="42" spans="1:14" ht="15.75">
      <c r="A42" s="1">
        <v>56</v>
      </c>
      <c r="B42" s="1">
        <v>44</v>
      </c>
      <c r="C42" s="19">
        <f>'Результаты 2 кл. мат'!C42/'Результаты 2 кл. мат'!$B42/4</f>
        <v>0.86363636363636365</v>
      </c>
      <c r="D42" s="19">
        <f>'Результаты 2 кл. мат'!D42/'Результаты 2 кл. мат'!$B42/5</f>
        <v>0.74545454545454537</v>
      </c>
      <c r="E42" s="19">
        <f>'Результаты 2 кл. мат'!E42/'Результаты 2 кл. мат'!$B42/6</f>
        <v>0.70833333333333337</v>
      </c>
      <c r="F42" s="19">
        <f>'Результаты 2 кл. мат'!F42/'Результаты 2 кл. мат'!$B42/2</f>
        <v>0.64772727272727271</v>
      </c>
      <c r="G42" s="19">
        <f>'Результаты 2 кл. мат'!G42/'Результаты 2 кл. мат'!$B42/2</f>
        <v>0.79545454545454541</v>
      </c>
      <c r="H42" s="19">
        <f>'Результаты 2 кл. мат'!H42/'Результаты 2 кл. мат'!$B42/2</f>
        <v>0.68181818181818177</v>
      </c>
      <c r="I42" s="19">
        <f>'Результаты 2 кл. мат'!I42/'Результаты 2 кл. мат'!$B42</f>
        <v>6.8181818181818177E-2</v>
      </c>
      <c r="J42" s="19">
        <f>'Результаты 2 кл. мат'!J42/'Результаты 2 кл. мат'!$B42</f>
        <v>0.29545454545454547</v>
      </c>
      <c r="K42" s="19">
        <f>'Результаты 2 кл. мат'!K42/'Результаты 2 кл. мат'!$B42</f>
        <v>0.43181818181818182</v>
      </c>
      <c r="L42" s="19">
        <f>'Результаты 2 кл. мат'!L42/'Результаты 2 кл. мат'!$B42</f>
        <v>0.20454545454545456</v>
      </c>
      <c r="M42" s="18"/>
      <c r="N42" s="16">
        <f t="shared" si="0"/>
        <v>0.86363636363636365</v>
      </c>
    </row>
    <row r="43" spans="1:14" ht="15.75">
      <c r="A43" s="1">
        <v>58</v>
      </c>
      <c r="B43" s="1">
        <v>50</v>
      </c>
      <c r="C43" s="19">
        <f>'Результаты 2 кл. мат'!C43/'Результаты 2 кл. мат'!$B43/4</f>
        <v>0.88500000000000001</v>
      </c>
      <c r="D43" s="19">
        <f>'Результаты 2 кл. мат'!D43/'Результаты 2 кл. мат'!$B43/5</f>
        <v>0.76400000000000001</v>
      </c>
      <c r="E43" s="19">
        <f>'Результаты 2 кл. мат'!E43/'Результаты 2 кл. мат'!$B43/6</f>
        <v>0.76333333333333331</v>
      </c>
      <c r="F43" s="19">
        <f>'Результаты 2 кл. мат'!F43/'Результаты 2 кл. мат'!$B43/2</f>
        <v>0.88</v>
      </c>
      <c r="G43" s="19">
        <f>'Результаты 2 кл. мат'!G43/'Результаты 2 кл. мат'!$B43/2</f>
        <v>0.6</v>
      </c>
      <c r="H43" s="19">
        <f>'Результаты 2 кл. мат'!H43/'Результаты 2 кл. мат'!$B43/2</f>
        <v>0.78</v>
      </c>
      <c r="I43" s="19">
        <f>'Результаты 2 кл. мат'!I43/'Результаты 2 кл. мат'!$B43</f>
        <v>0.06</v>
      </c>
      <c r="J43" s="19">
        <f>'Результаты 2 кл. мат'!J43/'Результаты 2 кл. мат'!$B43</f>
        <v>0.24</v>
      </c>
      <c r="K43" s="19">
        <f>'Результаты 2 кл. мат'!K43/'Результаты 2 кл. мат'!$B43</f>
        <v>0.38</v>
      </c>
      <c r="L43" s="19">
        <f>'Результаты 2 кл. мат'!L43/'Результаты 2 кл. мат'!$B43</f>
        <v>0.32</v>
      </c>
      <c r="M43" s="18"/>
      <c r="N43" s="16">
        <f t="shared" si="0"/>
        <v>0.88500000000000001</v>
      </c>
    </row>
    <row r="44" spans="1:14" ht="15.75">
      <c r="A44" s="1">
        <v>61</v>
      </c>
      <c r="B44" s="1">
        <v>110</v>
      </c>
      <c r="C44" s="19">
        <f>'Результаты 2 кл. мат'!C44/'Результаты 2 кл. мат'!$B44/4</f>
        <v>0.83636363636363631</v>
      </c>
      <c r="D44" s="19">
        <f>'Результаты 2 кл. мат'!D44/'Результаты 2 кл. мат'!$B44/5</f>
        <v>0.7</v>
      </c>
      <c r="E44" s="19">
        <f>'Результаты 2 кл. мат'!E44/'Результаты 2 кл. мат'!$B44/6</f>
        <v>0.64696969696969697</v>
      </c>
      <c r="F44" s="19">
        <f>'Результаты 2 кл. мат'!F44/'Результаты 2 кл. мат'!$B44/2</f>
        <v>0.69545454545454544</v>
      </c>
      <c r="G44" s="19">
        <f>'Результаты 2 кл. мат'!G44/'Результаты 2 кл. мат'!$B44/2</f>
        <v>0.79545454545454541</v>
      </c>
      <c r="H44" s="19">
        <f>'Результаты 2 кл. мат'!H44/'Результаты 2 кл. мат'!$B44/2</f>
        <v>0.88181818181818183</v>
      </c>
      <c r="I44" s="19">
        <f>'Результаты 2 кл. мат'!I44/'Результаты 2 кл. мат'!$B44</f>
        <v>0.10909090909090909</v>
      </c>
      <c r="J44" s="19">
        <f>'Результаты 2 кл. мат'!J44/'Результаты 2 кл. мат'!$B44</f>
        <v>0.23636363636363636</v>
      </c>
      <c r="K44" s="19">
        <f>'Результаты 2 кл. мат'!K44/'Результаты 2 кл. мат'!$B44</f>
        <v>0.49090909090909091</v>
      </c>
      <c r="L44" s="19">
        <f>'Результаты 2 кл. мат'!L44/'Результаты 2 кл. мат'!$B44</f>
        <v>0.16363636363636364</v>
      </c>
      <c r="M44" s="18"/>
      <c r="N44" s="16">
        <f t="shared" si="0"/>
        <v>0.88181818181818183</v>
      </c>
    </row>
    <row r="45" spans="1:14" ht="15.75">
      <c r="A45" s="1">
        <v>64</v>
      </c>
      <c r="B45" s="1">
        <v>75</v>
      </c>
      <c r="C45" s="19">
        <f>'Результаты 2 кл. мат'!C45/'Результаты 2 кл. мат'!$B45/4</f>
        <v>0.85333333333333339</v>
      </c>
      <c r="D45" s="19">
        <f>'Результаты 2 кл. мат'!D45/'Результаты 2 кл. мат'!$B45/5</f>
        <v>0.7573333333333333</v>
      </c>
      <c r="E45" s="19">
        <f>'Результаты 2 кл. мат'!E45/'Результаты 2 кл. мат'!$B45/6</f>
        <v>0.65777777777777779</v>
      </c>
      <c r="F45" s="19">
        <f>'Результаты 2 кл. мат'!F45/'Результаты 2 кл. мат'!$B45/2</f>
        <v>0.87333333333333329</v>
      </c>
      <c r="G45" s="19">
        <f>'Результаты 2 кл. мат'!G45/'Результаты 2 кл. мат'!$B45/2</f>
        <v>0.72</v>
      </c>
      <c r="H45" s="19">
        <f>'Результаты 2 кл. мат'!H45/'Результаты 2 кл. мат'!$B45/2</f>
        <v>0.89333333333333331</v>
      </c>
      <c r="I45" s="19">
        <f>'Результаты 2 кл. мат'!I45/'Результаты 2 кл. мат'!$B45</f>
        <v>6.6666666666666666E-2</v>
      </c>
      <c r="J45" s="19">
        <f>'Результаты 2 кл. мат'!J45/'Результаты 2 кл. мат'!$B45</f>
        <v>0.25333333333333335</v>
      </c>
      <c r="K45" s="19">
        <f>'Результаты 2 кл. мат'!K45/'Результаты 2 кл. мат'!$B45</f>
        <v>0.42666666666666669</v>
      </c>
      <c r="L45" s="19">
        <f>'Результаты 2 кл. мат'!L45/'Результаты 2 кл. мат'!$B45</f>
        <v>0.25333333333333335</v>
      </c>
      <c r="M45" s="18"/>
      <c r="N45" s="16">
        <f t="shared" si="0"/>
        <v>0.89333333333333331</v>
      </c>
    </row>
    <row r="46" spans="1:14" ht="15.75">
      <c r="A46" s="1">
        <v>65</v>
      </c>
      <c r="B46" s="1">
        <v>25</v>
      </c>
      <c r="C46" s="19">
        <f>'Результаты 2 кл. мат'!C46/'Результаты 2 кл. мат'!$B46/4</f>
        <v>0.74</v>
      </c>
      <c r="D46" s="19">
        <f>'Результаты 2 кл. мат'!D46/'Результаты 2 кл. мат'!$B46/5</f>
        <v>0.312</v>
      </c>
      <c r="E46" s="19">
        <f>'Результаты 2 кл. мат'!E46/'Результаты 2 кл. мат'!$B46/6</f>
        <v>0.34</v>
      </c>
      <c r="F46" s="19">
        <f>'Результаты 2 кл. мат'!F46/'Результаты 2 кл. мат'!$B46/2</f>
        <v>0.4</v>
      </c>
      <c r="G46" s="19">
        <f>'Результаты 2 кл. мат'!G46/'Результаты 2 кл. мат'!$B46/2</f>
        <v>0.38</v>
      </c>
      <c r="H46" s="19">
        <f>'Результаты 2 кл. мат'!H46/'Результаты 2 кл. мат'!$B46/2</f>
        <v>0.36</v>
      </c>
      <c r="I46" s="19">
        <f>'Результаты 2 кл. мат'!I46/'Результаты 2 кл. мат'!$B46</f>
        <v>0.6</v>
      </c>
      <c r="J46" s="19">
        <f>'Результаты 2 кл. мат'!J46/'Результаты 2 кл. мат'!$B46</f>
        <v>0.16</v>
      </c>
      <c r="K46" s="19">
        <f>'Результаты 2 кл. мат'!K46/'Результаты 2 кл. мат'!$B46</f>
        <v>0.24</v>
      </c>
      <c r="L46" s="19">
        <f>'Результаты 2 кл. мат'!L46/'Результаты 2 кл. мат'!$B46</f>
        <v>0</v>
      </c>
      <c r="M46" s="18"/>
      <c r="N46" s="16">
        <f t="shared" si="0"/>
        <v>0.74</v>
      </c>
    </row>
    <row r="47" spans="1:14" ht="15.75">
      <c r="A47" s="1">
        <v>66</v>
      </c>
      <c r="B47" s="1">
        <v>58</v>
      </c>
      <c r="C47" s="19">
        <f>'Результаты 2 кл. мат'!C47/'Результаты 2 кл. мат'!$B47/4</f>
        <v>0.81896551724137934</v>
      </c>
      <c r="D47" s="19">
        <f>'Результаты 2 кл. мат'!D47/'Результаты 2 кл. мат'!$B47/5</f>
        <v>0.69655172413793109</v>
      </c>
      <c r="E47" s="19">
        <f>'Результаты 2 кл. мат'!E47/'Результаты 2 кл. мат'!$B47/6</f>
        <v>0.62356321839080453</v>
      </c>
      <c r="F47" s="19">
        <f>'Результаты 2 кл. мат'!F47/'Результаты 2 кл. мат'!$B47/2</f>
        <v>0.69827586206896552</v>
      </c>
      <c r="G47" s="19">
        <f>'Результаты 2 кл. мат'!G47/'Результаты 2 кл. мат'!$B47/2</f>
        <v>0.57758620689655171</v>
      </c>
      <c r="H47" s="19">
        <f>'Результаты 2 кл. мат'!H47/'Результаты 2 кл. мат'!$B47/2</f>
        <v>0.71551724137931039</v>
      </c>
      <c r="I47" s="19">
        <f>'Результаты 2 кл. мат'!I47/'Результаты 2 кл. мат'!$B47</f>
        <v>0.13793103448275862</v>
      </c>
      <c r="J47" s="19">
        <f>'Результаты 2 кл. мат'!J47/'Результаты 2 кл. мат'!$B47</f>
        <v>0.32758620689655171</v>
      </c>
      <c r="K47" s="19">
        <f>'Результаты 2 кл. мат'!K47/'Результаты 2 кл. мат'!$B47</f>
        <v>0.41379310344827586</v>
      </c>
      <c r="L47" s="19">
        <f>'Результаты 2 кл. мат'!L47/'Результаты 2 кл. мат'!$B47</f>
        <v>0.1206896551724138</v>
      </c>
      <c r="M47" s="18"/>
      <c r="N47" s="16">
        <f t="shared" si="0"/>
        <v>0.81896551724137934</v>
      </c>
    </row>
    <row r="48" spans="1:14" ht="15.75">
      <c r="A48" s="1">
        <v>69</v>
      </c>
      <c r="B48" s="1">
        <v>102</v>
      </c>
      <c r="C48" s="19">
        <f>'Результаты 2 кл. мат'!C48/'Результаты 2 кл. мат'!$B48/4</f>
        <v>0.91911764705882348</v>
      </c>
      <c r="D48" s="19">
        <f>'Результаты 2 кл. мат'!D48/'Результаты 2 кл. мат'!$B48/5</f>
        <v>0.87843137254901971</v>
      </c>
      <c r="E48" s="19">
        <f>'Результаты 2 кл. мат'!E48/'Результаты 2 кл. мат'!$B48/6</f>
        <v>0.89215686274509798</v>
      </c>
      <c r="F48" s="19">
        <f>'Результаты 2 кл. мат'!F48/'Результаты 2 кл. мат'!$B48/2</f>
        <v>0.89215686274509809</v>
      </c>
      <c r="G48" s="19">
        <f>'Результаты 2 кл. мат'!G48/'Результаты 2 кл. мат'!$B48/2</f>
        <v>0.84803921568627449</v>
      </c>
      <c r="H48" s="19">
        <f>'Результаты 2 кл. мат'!H48/'Результаты 2 кл. мат'!$B48/2</f>
        <v>0.84803921568627449</v>
      </c>
      <c r="I48" s="19">
        <f>'Результаты 2 кл. мат'!I48/'Результаты 2 кл. мат'!$B48</f>
        <v>9.8039215686274508E-3</v>
      </c>
      <c r="J48" s="19">
        <f>'Результаты 2 кл. мат'!J48/'Результаты 2 кл. мат'!$B48</f>
        <v>5.8823529411764705E-2</v>
      </c>
      <c r="K48" s="19">
        <f>'Результаты 2 кл. мат'!K48/'Результаты 2 кл. мат'!$B48</f>
        <v>0.5</v>
      </c>
      <c r="L48" s="19">
        <f>'Результаты 2 кл. мат'!L48/'Результаты 2 кл. мат'!$B48</f>
        <v>0.43137254901960786</v>
      </c>
      <c r="M48" s="18"/>
      <c r="N48" s="16">
        <f t="shared" si="0"/>
        <v>0.91911764705882348</v>
      </c>
    </row>
    <row r="49" spans="1:14" ht="15.75">
      <c r="A49" s="1">
        <v>70</v>
      </c>
      <c r="B49" s="1">
        <v>32</v>
      </c>
      <c r="C49" s="19">
        <f>'Результаты 2 кл. мат'!C49/'Результаты 2 кл. мат'!$B49/4</f>
        <v>0.8203125</v>
      </c>
      <c r="D49" s="19">
        <f>'Результаты 2 кл. мат'!D49/'Результаты 2 кл. мат'!$B49/5</f>
        <v>0.73750000000000004</v>
      </c>
      <c r="E49" s="19">
        <f>'Результаты 2 кл. мат'!E49/'Результаты 2 кл. мат'!$B49/6</f>
        <v>0.61979166666666663</v>
      </c>
      <c r="F49" s="19">
        <f>'Результаты 2 кл. мат'!F49/'Результаты 2 кл. мат'!$B49/2</f>
        <v>0.78125</v>
      </c>
      <c r="G49" s="19">
        <f>'Результаты 2 кл. мат'!G49/'Результаты 2 кл. мат'!$B49/2</f>
        <v>0.78125</v>
      </c>
      <c r="H49" s="19">
        <f>'Результаты 2 кл. мат'!H49/'Результаты 2 кл. мат'!$B49/2</f>
        <v>0.765625</v>
      </c>
      <c r="I49" s="19">
        <f>'Результаты 2 кл. мат'!I49/'Результаты 2 кл. мат'!$B49</f>
        <v>0.3125</v>
      </c>
      <c r="J49" s="19">
        <f>'Результаты 2 кл. мат'!J49/'Результаты 2 кл. мат'!$B49</f>
        <v>0.3125</v>
      </c>
      <c r="K49" s="19">
        <f>'Результаты 2 кл. мат'!K49/'Результаты 2 кл. мат'!$B49</f>
        <v>0.21875</v>
      </c>
      <c r="L49" s="19">
        <f>'Результаты 2 кл. мат'!L49/'Результаты 2 кл. мат'!$B49</f>
        <v>0.15625</v>
      </c>
      <c r="M49" s="18"/>
      <c r="N49" s="16">
        <f t="shared" si="0"/>
        <v>0.8203125</v>
      </c>
    </row>
    <row r="50" spans="1:14" ht="15.75">
      <c r="A50" s="1">
        <v>71</v>
      </c>
      <c r="B50" s="1">
        <v>47</v>
      </c>
      <c r="C50" s="19">
        <f>'Результаты 2 кл. мат'!C50/'Результаты 2 кл. мат'!$B50/4</f>
        <v>0.94148936170212771</v>
      </c>
      <c r="D50" s="19">
        <f>'Результаты 2 кл. мат'!D50/'Результаты 2 кл. мат'!$B50/5</f>
        <v>0.69787234042553192</v>
      </c>
      <c r="E50" s="19">
        <f>'Результаты 2 кл. мат'!E50/'Результаты 2 кл. мат'!$B50/6</f>
        <v>0.68794326241134751</v>
      </c>
      <c r="F50" s="19">
        <f>'Результаты 2 кл. мат'!F50/'Результаты 2 кл. мат'!$B50/2</f>
        <v>0.6063829787234043</v>
      </c>
      <c r="G50" s="19">
        <f>'Результаты 2 кл. мат'!G50/'Результаты 2 кл. мат'!$B50/2</f>
        <v>0.57446808510638303</v>
      </c>
      <c r="H50" s="19">
        <f>'Результаты 2 кл. мат'!H50/'Результаты 2 кл. мат'!$B50/2</f>
        <v>0.62765957446808507</v>
      </c>
      <c r="I50" s="19">
        <f>'Результаты 2 кл. мат'!I50/'Результаты 2 кл. мат'!$B50</f>
        <v>0.10638297872340426</v>
      </c>
      <c r="J50" s="19">
        <f>'Результаты 2 кл. мат'!J50/'Результаты 2 кл. мат'!$B50</f>
        <v>0.38297872340425532</v>
      </c>
      <c r="K50" s="19">
        <f>'Результаты 2 кл. мат'!K50/'Результаты 2 кл. мат'!$B50</f>
        <v>0.2978723404255319</v>
      </c>
      <c r="L50" s="19">
        <f>'Результаты 2 кл. мат'!L50/'Результаты 2 кл. мат'!$B50</f>
        <v>0.21276595744680851</v>
      </c>
      <c r="M50" s="18"/>
      <c r="N50" s="16">
        <f t="shared" si="0"/>
        <v>0.94148936170212771</v>
      </c>
    </row>
    <row r="51" spans="1:14" ht="15.75">
      <c r="A51" s="1">
        <v>72</v>
      </c>
      <c r="B51" s="1">
        <v>34</v>
      </c>
      <c r="C51" s="19">
        <f>'Результаты 2 кл. мат'!C51/'Результаты 2 кл. мат'!$B51/4</f>
        <v>0.80147058823529416</v>
      </c>
      <c r="D51" s="19">
        <f>'Результаты 2 кл. мат'!D51/'Результаты 2 кл. мат'!$B51/5</f>
        <v>0.72941176470588232</v>
      </c>
      <c r="E51" s="19">
        <f>'Результаты 2 кл. мат'!E51/'Результаты 2 кл. мат'!$B51/6</f>
        <v>0.61764705882352944</v>
      </c>
      <c r="F51" s="19">
        <f>'Результаты 2 кл. мат'!F51/'Результаты 2 кл. мат'!$B51/2</f>
        <v>0.75</v>
      </c>
      <c r="G51" s="19">
        <f>'Результаты 2 кл. мат'!G51/'Результаты 2 кл. мат'!$B51/2</f>
        <v>0.67647058823529416</v>
      </c>
      <c r="H51" s="19">
        <f>'Результаты 2 кл. мат'!H51/'Результаты 2 кл. мат'!$B51/2</f>
        <v>0.72058823529411764</v>
      </c>
      <c r="I51" s="19">
        <f>'Результаты 2 кл. мат'!I51/'Результаты 2 кл. мат'!$B51</f>
        <v>0.20588235294117646</v>
      </c>
      <c r="J51" s="19">
        <f>'Результаты 2 кл. мат'!J51/'Результаты 2 кл. мат'!$B51</f>
        <v>0.14705882352941177</v>
      </c>
      <c r="K51" s="19">
        <f>'Результаты 2 кл. мат'!K51/'Результаты 2 кл. мат'!$B51</f>
        <v>0.3235294117647059</v>
      </c>
      <c r="L51" s="19">
        <f>'Результаты 2 кл. мат'!L51/'Результаты 2 кл. мат'!$B51</f>
        <v>0.3235294117647059</v>
      </c>
      <c r="M51" s="18"/>
      <c r="N51" s="16">
        <f t="shared" si="0"/>
        <v>0.80147058823529416</v>
      </c>
    </row>
    <row r="52" spans="1:14" ht="15.75">
      <c r="A52" s="1">
        <v>77</v>
      </c>
      <c r="B52" s="1">
        <v>52</v>
      </c>
      <c r="C52" s="19">
        <f>'Результаты 2 кл. мат'!C52/'Результаты 2 кл. мат'!$B52/4</f>
        <v>0.82211538461538458</v>
      </c>
      <c r="D52" s="19">
        <f>'Результаты 2 кл. мат'!D52/'Результаты 2 кл. мат'!$B52/5</f>
        <v>0.86153846153846148</v>
      </c>
      <c r="E52" s="19">
        <f>'Результаты 2 кл. мат'!E52/'Результаты 2 кл. мат'!$B52/6</f>
        <v>0.66666666666666663</v>
      </c>
      <c r="F52" s="19">
        <f>'Результаты 2 кл. мат'!F52/'Результаты 2 кл. мат'!$B52/2</f>
        <v>0.75961538461538458</v>
      </c>
      <c r="G52" s="19">
        <f>'Результаты 2 кл. мат'!G52/'Результаты 2 кл. мат'!$B52/2</f>
        <v>0.75961538461538458</v>
      </c>
      <c r="H52" s="19">
        <f>'Результаты 2 кл. мат'!H52/'Результаты 2 кл. мат'!$B52/2</f>
        <v>0.76923076923076927</v>
      </c>
      <c r="I52" s="19">
        <f>'Результаты 2 кл. мат'!I52/'Результаты 2 кл. мат'!$B52</f>
        <v>3.8461538461538464E-2</v>
      </c>
      <c r="J52" s="19">
        <f>'Результаты 2 кл. мат'!J52/'Результаты 2 кл. мат'!$B52</f>
        <v>0.26923076923076922</v>
      </c>
      <c r="K52" s="19">
        <f>'Результаты 2 кл. мат'!K52/'Результаты 2 кл. мат'!$B52</f>
        <v>0.48076923076923078</v>
      </c>
      <c r="L52" s="19">
        <f>'Результаты 2 кл. мат'!L52/'Результаты 2 кл. мат'!$B52</f>
        <v>0.21153846153846154</v>
      </c>
      <c r="M52" s="18"/>
      <c r="N52" s="16">
        <f t="shared" si="0"/>
        <v>0.86153846153846148</v>
      </c>
    </row>
    <row r="53" spans="1:14" ht="15.75">
      <c r="A53" s="1">
        <v>80</v>
      </c>
      <c r="B53" s="1">
        <v>95</v>
      </c>
      <c r="C53" s="19">
        <f>'Результаты 2 кл. мат'!C53/'Результаты 2 кл. мат'!$B53/4</f>
        <v>0.80526315789473679</v>
      </c>
      <c r="D53" s="19">
        <f>'Результаты 2 кл. мат'!D53/'Результаты 2 кл. мат'!$B53/5</f>
        <v>0.69684210526315793</v>
      </c>
      <c r="E53" s="19">
        <f>'Результаты 2 кл. мат'!E53/'Результаты 2 кл. мат'!$B53/6</f>
        <v>0.61754385964912284</v>
      </c>
      <c r="F53" s="19">
        <f>'Результаты 2 кл. мат'!F53/'Результаты 2 кл. мат'!$B53/2</f>
        <v>0.52631578947368418</v>
      </c>
      <c r="G53" s="19">
        <f>'Результаты 2 кл. мат'!G53/'Результаты 2 кл. мат'!$B53/2</f>
        <v>0.54210526315789476</v>
      </c>
      <c r="H53" s="19">
        <f>'Результаты 2 кл. мат'!H53/'Результаты 2 кл. мат'!$B53/2</f>
        <v>0.64736842105263159</v>
      </c>
      <c r="I53" s="19">
        <f>'Результаты 2 кл. мат'!I53/'Результаты 2 кл. мат'!$B53</f>
        <v>0.18947368421052632</v>
      </c>
      <c r="J53" s="19">
        <f>'Результаты 2 кл. мат'!J53/'Результаты 2 кл. мат'!$B53</f>
        <v>0.31578947368421051</v>
      </c>
      <c r="K53" s="19">
        <f>'Результаты 2 кл. мат'!K53/'Результаты 2 кл. мат'!$B53</f>
        <v>0.33684210526315789</v>
      </c>
      <c r="L53" s="19">
        <f>'Результаты 2 кл. мат'!L53/'Результаты 2 кл. мат'!$B53</f>
        <v>0.15789473684210525</v>
      </c>
      <c r="M53" s="18"/>
      <c r="N53" s="16">
        <f t="shared" si="0"/>
        <v>0.80526315789473679</v>
      </c>
    </row>
    <row r="54" spans="1:14" ht="15.75">
      <c r="A54" s="1">
        <v>81</v>
      </c>
      <c r="B54" s="1">
        <v>104</v>
      </c>
      <c r="C54" s="19">
        <f>'Результаты 2 кл. мат'!C54/'Результаты 2 кл. мат'!$B54/4</f>
        <v>0.92307692307692313</v>
      </c>
      <c r="D54" s="19">
        <f>'Результаты 2 кл. мат'!D54/'Результаты 2 кл. мат'!$B54/5</f>
        <v>0.86538461538461531</v>
      </c>
      <c r="E54" s="19">
        <f>'Результаты 2 кл. мат'!E54/'Результаты 2 кл. мат'!$B54/6</f>
        <v>0.71794871794871795</v>
      </c>
      <c r="F54" s="19">
        <f>'Результаты 2 кл. мат'!F54/'Результаты 2 кл. мат'!$B54/2</f>
        <v>0.79807692307692313</v>
      </c>
      <c r="G54" s="19">
        <f>'Результаты 2 кл. мат'!G54/'Результаты 2 кл. мат'!$B54/2</f>
        <v>0.84615384615384615</v>
      </c>
      <c r="H54" s="19">
        <f>'Результаты 2 кл. мат'!H54/'Результаты 2 кл. мат'!$B54/2</f>
        <v>0.73557692307692313</v>
      </c>
      <c r="I54" s="19">
        <f>'Результаты 2 кл. мат'!I54/'Результаты 2 кл. мат'!$B54</f>
        <v>3.8461538461538464E-2</v>
      </c>
      <c r="J54" s="19">
        <f>'Результаты 2 кл. мат'!J54/'Результаты 2 кл. мат'!$B54</f>
        <v>0.19230769230769232</v>
      </c>
      <c r="K54" s="19">
        <f>'Результаты 2 кл. мат'!K54/'Результаты 2 кл. мат'!$B54</f>
        <v>0.47115384615384615</v>
      </c>
      <c r="L54" s="19">
        <f>'Результаты 2 кл. мат'!L54/'Результаты 2 кл. мат'!$B54</f>
        <v>0.29807692307692307</v>
      </c>
      <c r="M54" s="18"/>
      <c r="N54" s="16">
        <f t="shared" si="0"/>
        <v>0.92307692307692313</v>
      </c>
    </row>
    <row r="55" spans="1:14" ht="15.75">
      <c r="A55" s="1">
        <v>87</v>
      </c>
      <c r="B55" s="1">
        <v>55</v>
      </c>
      <c r="C55" s="19">
        <f>'Результаты 2 кл. мат'!C55/'Результаты 2 кл. мат'!$B55/4</f>
        <v>0.84090909090909094</v>
      </c>
      <c r="D55" s="19">
        <f>'Результаты 2 кл. мат'!D55/'Результаты 2 кл. мат'!$B55/5</f>
        <v>0.75636363636363635</v>
      </c>
      <c r="E55" s="19">
        <f>'Результаты 2 кл. мат'!E55/'Результаты 2 кл. мат'!$B55/6</f>
        <v>0.69090909090909092</v>
      </c>
      <c r="F55" s="19">
        <f>'Результаты 2 кл. мат'!F55/'Результаты 2 кл. мат'!$B55/2</f>
        <v>0.82727272727272727</v>
      </c>
      <c r="G55" s="19">
        <f>'Результаты 2 кл. мат'!G55/'Результаты 2 кл. мат'!$B55/2</f>
        <v>0.66363636363636369</v>
      </c>
      <c r="H55" s="19">
        <f>'Результаты 2 кл. мат'!H55/'Результаты 2 кл. мат'!$B55/2</f>
        <v>0.9</v>
      </c>
      <c r="I55" s="19">
        <f>'Результаты 2 кл. мат'!I55/'Результаты 2 кл. мат'!$B55</f>
        <v>9.0909090909090912E-2</v>
      </c>
      <c r="J55" s="19">
        <f>'Результаты 2 кл. мат'!J55/'Результаты 2 кл. мат'!$B55</f>
        <v>0.14545454545454545</v>
      </c>
      <c r="K55" s="19">
        <f>'Результаты 2 кл. мат'!K55/'Результаты 2 кл. мат'!$B55</f>
        <v>0.58181818181818179</v>
      </c>
      <c r="L55" s="19">
        <f>'Результаты 2 кл. мат'!L55/'Результаты 2 кл. мат'!$B55</f>
        <v>0.18181818181818182</v>
      </c>
      <c r="M55" s="18"/>
      <c r="N55" s="16">
        <f t="shared" si="0"/>
        <v>0.9</v>
      </c>
    </row>
    <row r="56" spans="1:14" ht="15.75">
      <c r="A56" s="1">
        <v>90</v>
      </c>
      <c r="B56" s="1">
        <v>39</v>
      </c>
      <c r="C56" s="19">
        <f>'Результаты 2 кл. мат'!C56/'Результаты 2 кл. мат'!$B56/4</f>
        <v>0.83974358974358976</v>
      </c>
      <c r="D56" s="19">
        <f>'Результаты 2 кл. мат'!D56/'Результаты 2 кл. мат'!$B56/5</f>
        <v>0.7846153846153846</v>
      </c>
      <c r="E56" s="19">
        <f>'Результаты 2 кл. мат'!E56/'Результаты 2 кл. мат'!$B56/6</f>
        <v>0.64529914529914534</v>
      </c>
      <c r="F56" s="19">
        <f>'Результаты 2 кл. мат'!F56/'Результаты 2 кл. мат'!$B56/2</f>
        <v>0.73076923076923073</v>
      </c>
      <c r="G56" s="19">
        <f>'Результаты 2 кл. мат'!G56/'Результаты 2 кл. мат'!$B56/2</f>
        <v>0.61538461538461542</v>
      </c>
      <c r="H56" s="19">
        <f>'Результаты 2 кл. мат'!H56/'Результаты 2 кл. мат'!$B56/2</f>
        <v>0.62820512820512819</v>
      </c>
      <c r="I56" s="19">
        <f>'Результаты 2 кл. мат'!I56/'Результаты 2 кл. мат'!$B56</f>
        <v>0.15384615384615385</v>
      </c>
      <c r="J56" s="19">
        <f>'Результаты 2 кл. мат'!J56/'Результаты 2 кл. мат'!$B56</f>
        <v>0.23076923076923078</v>
      </c>
      <c r="K56" s="19">
        <f>'Результаты 2 кл. мат'!K56/'Результаты 2 кл. мат'!$B56</f>
        <v>0.33333333333333331</v>
      </c>
      <c r="L56" s="19">
        <f>'Результаты 2 кл. мат'!L56/'Результаты 2 кл. мат'!$B56</f>
        <v>0.28205128205128205</v>
      </c>
      <c r="M56" s="18"/>
      <c r="N56" s="16">
        <f t="shared" si="0"/>
        <v>0.83974358974358976</v>
      </c>
    </row>
    <row r="57" spans="1:14" ht="15.75">
      <c r="A57" s="1">
        <v>95</v>
      </c>
      <c r="B57" s="1">
        <v>98</v>
      </c>
      <c r="C57" s="19">
        <f>'Результаты 2 кл. мат'!C57/'Результаты 2 кл. мат'!$B57/4</f>
        <v>0.88775510204081631</v>
      </c>
      <c r="D57" s="19">
        <f>'Результаты 2 кл. мат'!D57/'Результаты 2 кл. мат'!$B57/5</f>
        <v>0.86122448979591826</v>
      </c>
      <c r="E57" s="19">
        <f>'Результаты 2 кл. мат'!E57/'Результаты 2 кл. мат'!$B57/6</f>
        <v>0.7857142857142857</v>
      </c>
      <c r="F57" s="19">
        <f>'Результаты 2 кл. мат'!F57/'Результаты 2 кл. мат'!$B57/2</f>
        <v>0.91836734693877553</v>
      </c>
      <c r="G57" s="19">
        <f>'Результаты 2 кл. мат'!G57/'Результаты 2 кл. мат'!$B57/2</f>
        <v>0.83673469387755106</v>
      </c>
      <c r="H57" s="19">
        <f>'Результаты 2 кл. мат'!H57/'Результаты 2 кл. мат'!$B57/2</f>
        <v>0.83673469387755106</v>
      </c>
      <c r="I57" s="19">
        <f>'Результаты 2 кл. мат'!I57/'Результаты 2 кл. мат'!$B57</f>
        <v>0</v>
      </c>
      <c r="J57" s="19">
        <f>'Результаты 2 кл. мат'!J57/'Результаты 2 кл. мат'!$B57</f>
        <v>0.17346938775510204</v>
      </c>
      <c r="K57" s="19">
        <f>'Результаты 2 кл. мат'!K57/'Результаты 2 кл. мат'!$B57</f>
        <v>0.47959183673469385</v>
      </c>
      <c r="L57" s="19">
        <f>'Результаты 2 кл. мат'!L57/'Результаты 2 кл. мат'!$B57</f>
        <v>0.34693877551020408</v>
      </c>
      <c r="M57" s="18"/>
      <c r="N57" s="16">
        <f t="shared" si="0"/>
        <v>0.91836734693877553</v>
      </c>
    </row>
    <row r="58" spans="1:14" ht="15.75">
      <c r="A58" s="1">
        <v>100</v>
      </c>
      <c r="B58" s="1">
        <v>257</v>
      </c>
      <c r="C58" s="19">
        <f>'Результаты 2 кл. мат'!C58/'Результаты 2 кл. мат'!$B58/4</f>
        <v>0.857976653696498</v>
      </c>
      <c r="D58" s="19">
        <f>'Результаты 2 кл. мат'!D58/'Результаты 2 кл. мат'!$B58/5</f>
        <v>0.74007782101167319</v>
      </c>
      <c r="E58" s="19">
        <f>'Результаты 2 кл. мат'!E58/'Результаты 2 кл. мат'!$B58/6</f>
        <v>0.66212710765239946</v>
      </c>
      <c r="F58" s="19">
        <f>'Результаты 2 кл. мат'!F58/'Результаты 2 кл. мат'!$B58/2</f>
        <v>0.83268482490272377</v>
      </c>
      <c r="G58" s="19">
        <f>'Результаты 2 кл. мат'!G58/'Результаты 2 кл. мат'!$B58/2</f>
        <v>0.69649805447470814</v>
      </c>
      <c r="H58" s="19">
        <f>'Результаты 2 кл. мат'!H58/'Результаты 2 кл. мат'!$B58/2</f>
        <v>0.83657587548638135</v>
      </c>
      <c r="I58" s="19">
        <f>'Результаты 2 кл. мат'!I58/'Результаты 2 кл. мат'!$B58</f>
        <v>6.2256809338521402E-2</v>
      </c>
      <c r="J58" s="19">
        <f>'Результаты 2 кл. мат'!J58/'Результаты 2 кл. мат'!$B58</f>
        <v>0.2723735408560311</v>
      </c>
      <c r="K58" s="19">
        <f>'Результаты 2 кл. мат'!K58/'Результаты 2 кл. мат'!$B58</f>
        <v>0.50194552529182879</v>
      </c>
      <c r="L58" s="19">
        <f>'Результаты 2 кл. мат'!L58/'Результаты 2 кл. мат'!$B58</f>
        <v>0.16342412451361868</v>
      </c>
      <c r="M58" s="18"/>
      <c r="N58" s="16">
        <f t="shared" si="0"/>
        <v>0.857976653696498</v>
      </c>
    </row>
    <row r="59" spans="1:14" ht="15.75">
      <c r="A59" s="1">
        <v>138</v>
      </c>
      <c r="B59" s="1">
        <v>31</v>
      </c>
      <c r="C59" s="19">
        <f>'Результаты 2 кл. мат'!C59/'Результаты 2 кл. мат'!$B59/4</f>
        <v>0.75806451612903225</v>
      </c>
      <c r="D59" s="19">
        <f>'Результаты 2 кл. мат'!D59/'Результаты 2 кл. мат'!$B59/5</f>
        <v>0.6064516129032258</v>
      </c>
      <c r="E59" s="19">
        <f>'Результаты 2 кл. мат'!E59/'Результаты 2 кл. мат'!$B59/6</f>
        <v>0.41935483870967744</v>
      </c>
      <c r="F59" s="19">
        <f>'Результаты 2 кл. мат'!F59/'Результаты 2 кл. мат'!$B59/2</f>
        <v>0.64516129032258063</v>
      </c>
      <c r="G59" s="19">
        <f>'Результаты 2 кл. мат'!G59/'Результаты 2 кл. мат'!$B59/2</f>
        <v>0.5</v>
      </c>
      <c r="H59" s="19">
        <f>'Результаты 2 кл. мат'!H59/'Результаты 2 кл. мат'!$B59/2</f>
        <v>0.58064516129032262</v>
      </c>
      <c r="I59" s="19">
        <f>'Результаты 2 кл. мат'!I59/'Результаты 2 кл. мат'!$B59</f>
        <v>0.32258064516129031</v>
      </c>
      <c r="J59" s="19">
        <f>'Результаты 2 кл. мат'!J59/'Результаты 2 кл. мат'!$B59</f>
        <v>0.29032258064516131</v>
      </c>
      <c r="K59" s="19">
        <f>'Результаты 2 кл. мат'!K59/'Результаты 2 кл. мат'!$B59</f>
        <v>0.29032258064516131</v>
      </c>
      <c r="L59" s="19">
        <f>'Результаты 2 кл. мат'!L59/'Результаты 2 кл. мат'!$B59</f>
        <v>9.6774193548387094E-2</v>
      </c>
      <c r="M59" s="18"/>
      <c r="N59" s="16">
        <f t="shared" si="0"/>
        <v>0.75806451612903225</v>
      </c>
    </row>
    <row r="60" spans="1:14" ht="15.75">
      <c r="A60" s="1">
        <v>144</v>
      </c>
      <c r="B60" s="1">
        <v>35</v>
      </c>
      <c r="C60" s="19">
        <f>'Результаты 2 кл. мат'!C60/'Результаты 2 кл. мат'!$B60/4</f>
        <v>0.68571428571428572</v>
      </c>
      <c r="D60" s="19">
        <f>'Результаты 2 кл. мат'!D60/'Результаты 2 кл. мат'!$B60/5</f>
        <v>0.65142857142857147</v>
      </c>
      <c r="E60" s="19">
        <f>'Результаты 2 кл. мат'!E60/'Результаты 2 кл. мат'!$B60/6</f>
        <v>4.7619047619047616E-2</v>
      </c>
      <c r="F60" s="19">
        <f>'Результаты 2 кл. мат'!F60/'Результаты 2 кл. мат'!$B60/2</f>
        <v>0.65714285714285714</v>
      </c>
      <c r="G60" s="19">
        <f>'Результаты 2 кл. мат'!G60/'Результаты 2 кл. мат'!$B60/2</f>
        <v>0.5714285714285714</v>
      </c>
      <c r="H60" s="19">
        <f>'Результаты 2 кл. мат'!H60/'Результаты 2 кл. мат'!$B60/2</f>
        <v>0.7857142857142857</v>
      </c>
      <c r="I60" s="19">
        <f>'Результаты 2 кл. мат'!I60/'Результаты 2 кл. мат'!$B60</f>
        <v>0.22857142857142856</v>
      </c>
      <c r="J60" s="19">
        <f>'Результаты 2 кл. мат'!J60/'Результаты 2 кл. мат'!$B60</f>
        <v>0.48571428571428571</v>
      </c>
      <c r="K60" s="19">
        <f>'Результаты 2 кл. мат'!K60/'Результаты 2 кл. мат'!$B60</f>
        <v>0.22857142857142856</v>
      </c>
      <c r="L60" s="19">
        <f>'Результаты 2 кл. мат'!L60/'Результаты 2 кл. мат'!$B60</f>
        <v>5.7142857142857141E-2</v>
      </c>
      <c r="M60" s="18"/>
      <c r="N60" s="16">
        <f t="shared" si="0"/>
        <v>0.7857142857142857</v>
      </c>
    </row>
    <row r="61" spans="1:14" ht="37.5">
      <c r="A61" s="2" t="s">
        <v>16</v>
      </c>
      <c r="B61" s="2">
        <f>'Результаты 2 кл. мат'!B61</f>
        <v>3804</v>
      </c>
      <c r="C61" s="27">
        <f>'Результаты 2 кл. мат'!C61/'Результаты 2 кл. мат'!$B61/4</f>
        <v>0.84411146161934802</v>
      </c>
      <c r="D61" s="27">
        <f>'Результаты 2 кл. мат'!D61/'Результаты 2 кл. мат'!$B61/5</f>
        <v>0.75609884332281807</v>
      </c>
      <c r="E61" s="27">
        <f>'Результаты 2 кл. мат'!E61/'Результаты 2 кл. мат'!$B61/6</f>
        <v>0.68357868909919384</v>
      </c>
      <c r="F61" s="27">
        <f>'Результаты 2 кл. мат'!F61/'Результаты 2 кл. мат'!$B61/2</f>
        <v>0.81558885383806523</v>
      </c>
      <c r="G61" s="27">
        <f>'Результаты 2 кл. мат'!G61/'Результаты 2 кл. мат'!$B61/2</f>
        <v>0.69768664563617244</v>
      </c>
      <c r="H61" s="27">
        <f>'Результаты 2 кл. мат'!H61/'Результаты 2 кл. мат'!$B61/2</f>
        <v>0.7640641430073607</v>
      </c>
      <c r="I61" s="10">
        <f>'Результаты 2 кл. мат'!I61/'Результаты 2 кл. мат'!$B61</f>
        <v>9.2271293375394317E-2</v>
      </c>
      <c r="J61" s="11">
        <f>'Результаты 2 кл. мат'!J61/'Результаты 2 кл. мат'!$B61</f>
        <v>0.25078864353312302</v>
      </c>
      <c r="K61" s="13">
        <f>'Результаты 2 кл. мат'!K61/'Результаты 2 кл. мат'!$B61</f>
        <v>0.44821240799158779</v>
      </c>
      <c r="L61" s="12">
        <f>'Результаты 2 кл. мат'!L61/'Результаты 2 кл. мат'!$B61</f>
        <v>0.20846477392218718</v>
      </c>
      <c r="N61" s="16">
        <f>MAX(N2:N60)</f>
        <v>1.5</v>
      </c>
    </row>
    <row r="62" spans="1:14">
      <c r="I62" s="20">
        <v>2</v>
      </c>
      <c r="J62" s="20">
        <v>3</v>
      </c>
      <c r="K62" s="20">
        <v>4</v>
      </c>
      <c r="L62" s="20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4"/>
  <sheetViews>
    <sheetView topLeftCell="A19" workbookViewId="0"/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</cols>
  <sheetData>
    <row r="1" spans="1:1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23</v>
      </c>
      <c r="G1" s="1" t="s">
        <v>24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</row>
    <row r="2" spans="1:12" ht="15.75">
      <c r="A2" s="1" t="s">
        <v>7</v>
      </c>
      <c r="B2" s="1">
        <v>64</v>
      </c>
      <c r="C2" s="19" t="str">
        <f>IF('Решаемость 2 кл. мат'!C2&gt;'Проблемные зоны 2 кл. мат'!C$64,"ДА","НЕТ")</f>
        <v>ДА</v>
      </c>
      <c r="D2" s="19" t="str">
        <f>IF('Решаемость 2 кл. мат'!D2&gt;'Проблемные зоны 2 кл. мат'!D$64,"ДА","НЕТ")</f>
        <v>ДА</v>
      </c>
      <c r="E2" s="19" t="str">
        <f>IF('Решаемость 2 кл. мат'!E2&gt;'Проблемные зоны 2 кл. мат'!E$64,"ДА","НЕТ")</f>
        <v>ДА</v>
      </c>
      <c r="F2" s="19" t="str">
        <f>IF('Решаемость 2 кл. мат'!F2&gt;'Проблемные зоны 2 кл. мат'!F$64,"ДА","НЕТ")</f>
        <v>ДА</v>
      </c>
      <c r="G2" s="19" t="str">
        <f>IF('Решаемость 2 кл. мат'!G2&gt;'Проблемные зоны 2 кл. мат'!G$64,"ДА","НЕТ")</f>
        <v>НЕТ</v>
      </c>
      <c r="H2" s="19" t="str">
        <f>IF('Решаемость 2 кл. мат'!H2&gt;'Проблемные зоны 2 кл. мат'!H$64,"ДА","НЕТ")</f>
        <v>ДА</v>
      </c>
      <c r="I2" s="19">
        <f>'Результаты 2 кл. мат'!I2/'Результаты 2 кл. мат'!$B2</f>
        <v>0.125</v>
      </c>
      <c r="J2" s="19">
        <f>'Результаты 2 кл. мат'!J2/'Результаты 2 кл. мат'!$B2</f>
        <v>0.3125</v>
      </c>
      <c r="K2" s="19">
        <f>'Результаты 2 кл. мат'!K2/'Результаты 2 кл. мат'!$B2</f>
        <v>0.390625</v>
      </c>
      <c r="L2" s="19">
        <f>'Результаты 2 кл. мат'!L2/'Результаты 2 кл. мат'!$B2</f>
        <v>0.15625</v>
      </c>
    </row>
    <row r="3" spans="1:12" ht="15.75">
      <c r="A3" s="1" t="s">
        <v>8</v>
      </c>
      <c r="B3" s="1">
        <v>103</v>
      </c>
      <c r="C3" s="19" t="str">
        <f>IF('Решаемость 2 кл. мат'!C3&gt;'Проблемные зоны 2 кл. мат'!C$64,"ДА","НЕТ")</f>
        <v>ДА</v>
      </c>
      <c r="D3" s="19" t="str">
        <f>IF('Решаемость 2 кл. мат'!D3&gt;'Проблемные зоны 2 кл. мат'!D$64,"ДА","НЕТ")</f>
        <v>ДА</v>
      </c>
      <c r="E3" s="19" t="str">
        <f>IF('Решаемость 2 кл. мат'!E3&gt;'Проблемные зоны 2 кл. мат'!E$64,"ДА","НЕТ")</f>
        <v>ДА</v>
      </c>
      <c r="F3" s="19" t="str">
        <f>IF('Решаемость 2 кл. мат'!F3&gt;'Проблемные зоны 2 кл. мат'!F$64,"ДА","НЕТ")</f>
        <v>ДА</v>
      </c>
      <c r="G3" s="19" t="str">
        <f>IF('Решаемость 2 кл. мат'!G3&gt;'Проблемные зоны 2 кл. мат'!G$64,"ДА","НЕТ")</f>
        <v>ДА</v>
      </c>
      <c r="H3" s="19" t="str">
        <f>IF('Решаемость 2 кл. мат'!H3&gt;'Проблемные зоны 2 кл. мат'!H$64,"ДА","НЕТ")</f>
        <v>ДА</v>
      </c>
      <c r="I3" s="19">
        <f>'Результаты 2 кл. мат'!I3/'Результаты 2 кл. мат'!$B3</f>
        <v>4.8543689320388349E-2</v>
      </c>
      <c r="J3" s="19">
        <f>'Результаты 2 кл. мат'!J3/'Результаты 2 кл. мат'!$B3</f>
        <v>0.26213592233009708</v>
      </c>
      <c r="K3" s="19">
        <f>'Результаты 2 кл. мат'!K3/'Результаты 2 кл. мат'!$B3</f>
        <v>0.4854368932038835</v>
      </c>
      <c r="L3" s="19">
        <f>'Результаты 2 кл. мат'!L3/'Результаты 2 кл. мат'!$B3</f>
        <v>0.20388349514563106</v>
      </c>
    </row>
    <row r="4" spans="1:12" ht="15.75">
      <c r="A4" s="1" t="s">
        <v>28</v>
      </c>
      <c r="B4" s="1">
        <v>4</v>
      </c>
      <c r="C4" s="19" t="str">
        <f>IF('Решаемость 2 кл. мат'!C4&gt;'Проблемные зоны 2 кл. мат'!C$64,"ДА","НЕТ")</f>
        <v>ДА</v>
      </c>
      <c r="D4" s="19" t="str">
        <f>IF('Решаемость 2 кл. мат'!D4&gt;'Проблемные зоны 2 кл. мат'!D$64,"ДА","НЕТ")</f>
        <v>НЕТ</v>
      </c>
      <c r="E4" s="19" t="str">
        <f>IF('Решаемость 2 кл. мат'!E4&gt;'Проблемные зоны 2 кл. мат'!E$64,"ДА","НЕТ")</f>
        <v>НЕТ</v>
      </c>
      <c r="F4" s="19" t="str">
        <f>IF('Решаемость 2 кл. мат'!F4&gt;'Проблемные зоны 2 кл. мат'!F$64,"ДА","НЕТ")</f>
        <v>ДА</v>
      </c>
      <c r="G4" s="19" t="str">
        <f>IF('Решаемость 2 кл. мат'!G4&gt;'Проблемные зоны 2 кл. мат'!G$64,"ДА","НЕТ")</f>
        <v>НЕТ</v>
      </c>
      <c r="H4" s="19" t="str">
        <f>IF('Решаемость 2 кл. мат'!H4&gt;'Проблемные зоны 2 кл. мат'!H$64,"ДА","НЕТ")</f>
        <v>НЕТ</v>
      </c>
      <c r="I4" s="19">
        <f>'Результаты 2 кл. мат'!I4/'Результаты 2 кл. мат'!$B4</f>
        <v>0</v>
      </c>
      <c r="J4" s="19">
        <f>'Результаты 2 кл. мат'!J4/'Результаты 2 кл. мат'!$B4</f>
        <v>0.5</v>
      </c>
      <c r="K4" s="19">
        <f>'Результаты 2 кл. мат'!K4/'Результаты 2 кл. мат'!$B4</f>
        <v>0.5</v>
      </c>
      <c r="L4" s="19">
        <f>'Результаты 2 кл. мат'!L4/'Результаты 2 кл. мат'!$B4</f>
        <v>0</v>
      </c>
    </row>
    <row r="5" spans="1:12" ht="15.75">
      <c r="A5" s="1" t="s">
        <v>29</v>
      </c>
      <c r="B5" s="1">
        <v>1</v>
      </c>
      <c r="C5" s="19" t="str">
        <f>IF('Решаемость 2 кл. мат'!C5&gt;'Проблемные зоны 2 кл. мат'!C$64,"ДА","НЕТ")</f>
        <v>НЕТ</v>
      </c>
      <c r="D5" s="19" t="str">
        <f>IF('Решаемость 2 кл. мат'!D5&gt;'Проблемные зоны 2 кл. мат'!D$64,"ДА","НЕТ")</f>
        <v>НЕТ</v>
      </c>
      <c r="E5" s="19" t="str">
        <f>IF('Решаемость 2 кл. мат'!E5&gt;'Проблемные зоны 2 кл. мат'!E$64,"ДА","НЕТ")</f>
        <v>НЕТ</v>
      </c>
      <c r="F5" s="19" t="str">
        <f>IF('Решаемость 2 кл. мат'!F5&gt;'Проблемные зоны 2 кл. мат'!F$64,"ДА","НЕТ")</f>
        <v>ДА</v>
      </c>
      <c r="G5" s="19" t="str">
        <f>IF('Решаемость 2 кл. мат'!G5&gt;'Проблемные зоны 2 кл. мат'!G$64,"ДА","НЕТ")</f>
        <v>ДА</v>
      </c>
      <c r="H5" s="19" t="str">
        <f>IF('Решаемость 2 кл. мат'!H5&gt;'Проблемные зоны 2 кл. мат'!H$64,"ДА","НЕТ")</f>
        <v>ДА</v>
      </c>
      <c r="I5" s="19">
        <f>'Результаты 2 кл. мат'!I5/'Результаты 2 кл. мат'!$B5</f>
        <v>0</v>
      </c>
      <c r="J5" s="19">
        <f>'Результаты 2 кл. мат'!J5/'Результаты 2 кл. мат'!$B5</f>
        <v>0</v>
      </c>
      <c r="K5" s="19">
        <f>'Результаты 2 кл. мат'!K5/'Результаты 2 кл. мат'!$B5</f>
        <v>1</v>
      </c>
      <c r="L5" s="19">
        <f>'Результаты 2 кл. мат'!L5/'Результаты 2 кл. мат'!$B5</f>
        <v>0</v>
      </c>
    </row>
    <row r="6" spans="1:12" ht="15.75">
      <c r="A6" s="1" t="s">
        <v>9</v>
      </c>
      <c r="B6" s="1">
        <v>48</v>
      </c>
      <c r="C6" s="19" t="str">
        <f>IF('Решаемость 2 кл. мат'!C6&gt;'Проблемные зоны 2 кл. мат'!C$64,"ДА","НЕТ")</f>
        <v>ДА</v>
      </c>
      <c r="D6" s="19" t="str">
        <f>IF('Решаемость 2 кл. мат'!D6&gt;'Проблемные зоны 2 кл. мат'!D$64,"ДА","НЕТ")</f>
        <v>ДА</v>
      </c>
      <c r="E6" s="19" t="str">
        <f>IF('Решаемость 2 кл. мат'!E6&gt;'Проблемные зоны 2 кл. мат'!E$64,"ДА","НЕТ")</f>
        <v>ДА</v>
      </c>
      <c r="F6" s="19" t="str">
        <f>IF('Решаемость 2 кл. мат'!F6&gt;'Проблемные зоны 2 кл. мат'!F$64,"ДА","НЕТ")</f>
        <v>ДА</v>
      </c>
      <c r="G6" s="19" t="str">
        <f>IF('Решаемость 2 кл. мат'!G6&gt;'Проблемные зоны 2 кл. мат'!G$64,"ДА","НЕТ")</f>
        <v>ДА</v>
      </c>
      <c r="H6" s="19" t="str">
        <f>IF('Решаемость 2 кл. мат'!H6&gt;'Проблемные зоны 2 кл. мат'!H$64,"ДА","НЕТ")</f>
        <v>ДА</v>
      </c>
      <c r="I6" s="19">
        <f>'Результаты 2 кл. мат'!I6/'Результаты 2 кл. мат'!$B6</f>
        <v>0</v>
      </c>
      <c r="J6" s="19">
        <f>'Результаты 2 кл. мат'!J6/'Результаты 2 кл. мат'!$B6</f>
        <v>0.1875</v>
      </c>
      <c r="K6" s="19">
        <f>'Результаты 2 кл. мат'!K6/'Результаты 2 кл. мат'!$B6</f>
        <v>0.66666666666666663</v>
      </c>
      <c r="L6" s="19">
        <f>'Результаты 2 кл. мат'!L6/'Результаты 2 кл. мат'!$B6</f>
        <v>0.14583333333333334</v>
      </c>
    </row>
    <row r="7" spans="1:12" ht="15.75">
      <c r="A7" s="1" t="s">
        <v>10</v>
      </c>
      <c r="B7" s="1">
        <v>6</v>
      </c>
      <c r="C7" s="19" t="str">
        <f>IF('Решаемость 2 кл. мат'!C7&gt;'Проблемные зоны 2 кл. мат'!C$64,"ДА","НЕТ")</f>
        <v>ДА</v>
      </c>
      <c r="D7" s="19" t="str">
        <f>IF('Решаемость 2 кл. мат'!D7&gt;'Проблемные зоны 2 кл. мат'!D$64,"ДА","НЕТ")</f>
        <v>ДА</v>
      </c>
      <c r="E7" s="19" t="str">
        <f>IF('Решаемость 2 кл. мат'!E7&gt;'Проблемные зоны 2 кл. мат'!E$64,"ДА","НЕТ")</f>
        <v>НЕТ</v>
      </c>
      <c r="F7" s="19" t="str">
        <f>IF('Решаемость 2 кл. мат'!F7&gt;'Проблемные зоны 2 кл. мат'!F$64,"ДА","НЕТ")</f>
        <v>ДА</v>
      </c>
      <c r="G7" s="19" t="str">
        <f>IF('Решаемость 2 кл. мат'!G7&gt;'Проблемные зоны 2 кл. мат'!G$64,"ДА","НЕТ")</f>
        <v>ДА</v>
      </c>
      <c r="H7" s="19" t="str">
        <f>IF('Решаемость 2 кл. мат'!H7&gt;'Проблемные зоны 2 кл. мат'!H$64,"ДА","НЕТ")</f>
        <v>ДА</v>
      </c>
      <c r="I7" s="19">
        <f>'Результаты 2 кл. мат'!I7/'Результаты 2 кл. мат'!$B7</f>
        <v>0.16666666666666666</v>
      </c>
      <c r="J7" s="19">
        <f>'Результаты 2 кл. мат'!J7/'Результаты 2 кл. мат'!$B7</f>
        <v>0.16666666666666666</v>
      </c>
      <c r="K7" s="19">
        <f>'Результаты 2 кл. мат'!K7/'Результаты 2 кл. мат'!$B7</f>
        <v>0.5</v>
      </c>
      <c r="L7" s="19">
        <f>'Результаты 2 кл. мат'!L7/'Результаты 2 кл. мат'!$B7</f>
        <v>0.16666666666666666</v>
      </c>
    </row>
    <row r="8" spans="1:12" ht="15.75">
      <c r="A8" s="1" t="s">
        <v>11</v>
      </c>
      <c r="B8" s="1">
        <v>157</v>
      </c>
      <c r="C8" s="19" t="str">
        <f>IF('Решаемость 2 кл. мат'!C8&gt;'Проблемные зоны 2 кл. мат'!C$64,"ДА","НЕТ")</f>
        <v>ДА</v>
      </c>
      <c r="D8" s="19" t="str">
        <f>IF('Решаемость 2 кл. мат'!D8&gt;'Проблемные зоны 2 кл. мат'!D$64,"ДА","НЕТ")</f>
        <v>ДА</v>
      </c>
      <c r="E8" s="19" t="str">
        <f>IF('Решаемость 2 кл. мат'!E8&gt;'Проблемные зоны 2 кл. мат'!E$64,"ДА","НЕТ")</f>
        <v>ДА</v>
      </c>
      <c r="F8" s="19" t="str">
        <f>IF('Решаемость 2 кл. мат'!F8&gt;'Проблемные зоны 2 кл. мат'!F$64,"ДА","НЕТ")</f>
        <v>ДА</v>
      </c>
      <c r="G8" s="19" t="str">
        <f>IF('Решаемость 2 кл. мат'!G8&gt;'Проблемные зоны 2 кл. мат'!G$64,"ДА","НЕТ")</f>
        <v>ДА</v>
      </c>
      <c r="H8" s="19" t="str">
        <f>IF('Решаемость 2 кл. мат'!H8&gt;'Проблемные зоны 2 кл. мат'!H$64,"ДА","НЕТ")</f>
        <v>ДА</v>
      </c>
      <c r="I8" s="19">
        <f>'Результаты 2 кл. мат'!I8/'Результаты 2 кл. мат'!$B8</f>
        <v>1.9108280254777069E-2</v>
      </c>
      <c r="J8" s="19">
        <f>'Результаты 2 кл. мат'!J8/'Результаты 2 кл. мат'!$B8</f>
        <v>0.15286624203821655</v>
      </c>
      <c r="K8" s="19">
        <f>'Результаты 2 кл. мат'!K8/'Результаты 2 кл. мат'!$B8</f>
        <v>0.50318471337579618</v>
      </c>
      <c r="L8" s="19">
        <f>'Результаты 2 кл. мат'!L8/'Результаты 2 кл. мат'!$B8</f>
        <v>0.32484076433121017</v>
      </c>
    </row>
    <row r="9" spans="1:12" ht="15.75">
      <c r="A9" s="1" t="s">
        <v>12</v>
      </c>
      <c r="B9" s="1">
        <v>84</v>
      </c>
      <c r="C9" s="19" t="str">
        <f>IF('Решаемость 2 кл. мат'!C9&gt;'Проблемные зоны 2 кл. мат'!C$64,"ДА","НЕТ")</f>
        <v>ДА</v>
      </c>
      <c r="D9" s="19" t="str">
        <f>IF('Решаемость 2 кл. мат'!D9&gt;'Проблемные зоны 2 кл. мат'!D$64,"ДА","НЕТ")</f>
        <v>ДА</v>
      </c>
      <c r="E9" s="19" t="str">
        <f>IF('Решаемость 2 кл. мат'!E9&gt;'Проблемные зоны 2 кл. мат'!E$64,"ДА","НЕТ")</f>
        <v>ДА</v>
      </c>
      <c r="F9" s="19" t="str">
        <f>IF('Решаемость 2 кл. мат'!F9&gt;'Проблемные зоны 2 кл. мат'!F$64,"ДА","НЕТ")</f>
        <v>ДА</v>
      </c>
      <c r="G9" s="19" t="str">
        <f>IF('Решаемость 2 кл. мат'!G9&gt;'Проблемные зоны 2 кл. мат'!G$64,"ДА","НЕТ")</f>
        <v>ДА</v>
      </c>
      <c r="H9" s="19" t="str">
        <f>IF('Решаемость 2 кл. мат'!H9&gt;'Проблемные зоны 2 кл. мат'!H$64,"ДА","НЕТ")</f>
        <v>ДА</v>
      </c>
      <c r="I9" s="19">
        <f>'Результаты 2 кл. мат'!I9/'Результаты 2 кл. мат'!$B9</f>
        <v>0</v>
      </c>
      <c r="J9" s="19">
        <f>'Результаты 2 кл. мат'!J9/'Результаты 2 кл. мат'!$B9</f>
        <v>0.22619047619047619</v>
      </c>
      <c r="K9" s="19">
        <f>'Результаты 2 кл. мат'!K9/'Результаты 2 кл. мат'!$B9</f>
        <v>0.45238095238095238</v>
      </c>
      <c r="L9" s="19">
        <f>'Результаты 2 кл. мат'!L9/'Результаты 2 кл. мат'!$B9</f>
        <v>0.32142857142857145</v>
      </c>
    </row>
    <row r="10" spans="1:12" ht="15.75">
      <c r="A10" s="1" t="s">
        <v>13</v>
      </c>
      <c r="B10" s="1">
        <v>41</v>
      </c>
      <c r="C10" s="19" t="str">
        <f>IF('Решаемость 2 кл. мат'!C10&gt;'Проблемные зоны 2 кл. мат'!C$64,"ДА","НЕТ")</f>
        <v>ДА</v>
      </c>
      <c r="D10" s="19" t="str">
        <f>IF('Решаемость 2 кл. мат'!D10&gt;'Проблемные зоны 2 кл. мат'!D$64,"ДА","НЕТ")</f>
        <v>ДА</v>
      </c>
      <c r="E10" s="19" t="str">
        <f>IF('Решаемость 2 кл. мат'!E10&gt;'Проблемные зоны 2 кл. мат'!E$64,"ДА","НЕТ")</f>
        <v>НЕТ</v>
      </c>
      <c r="F10" s="19" t="str">
        <f>IF('Решаемость 2 кл. мат'!F10&gt;'Проблемные зоны 2 кл. мат'!F$64,"ДА","НЕТ")</f>
        <v>ДА</v>
      </c>
      <c r="G10" s="19" t="str">
        <f>IF('Решаемость 2 кл. мат'!G10&gt;'Проблемные зоны 2 кл. мат'!G$64,"ДА","НЕТ")</f>
        <v>ДА</v>
      </c>
      <c r="H10" s="19" t="str">
        <f>IF('Решаемость 2 кл. мат'!H10&gt;'Проблемные зоны 2 кл. мат'!H$64,"ДА","НЕТ")</f>
        <v>ДА</v>
      </c>
      <c r="I10" s="19">
        <f>'Результаты 2 кл. мат'!I10/'Результаты 2 кл. мат'!$B10</f>
        <v>0.14634146341463414</v>
      </c>
      <c r="J10" s="19">
        <f>'Результаты 2 кл. мат'!J10/'Результаты 2 кл. мат'!$B10</f>
        <v>0.36585365853658536</v>
      </c>
      <c r="K10" s="19">
        <f>'Результаты 2 кл. мат'!K10/'Результаты 2 кл. мат'!$B10</f>
        <v>0.34146341463414637</v>
      </c>
      <c r="L10" s="19">
        <f>'Результаты 2 кл. мат'!L10/'Результаты 2 кл. мат'!$B10</f>
        <v>0.14634146341463414</v>
      </c>
    </row>
    <row r="11" spans="1:12" ht="15.75">
      <c r="A11" s="1" t="s">
        <v>14</v>
      </c>
      <c r="B11" s="1">
        <v>91</v>
      </c>
      <c r="C11" s="19" t="str">
        <f>IF('Решаемость 2 кл. мат'!C11&gt;'Проблемные зоны 2 кл. мат'!C$64,"ДА","НЕТ")</f>
        <v>ДА</v>
      </c>
      <c r="D11" s="19" t="str">
        <f>IF('Решаемость 2 кл. мат'!D11&gt;'Проблемные зоны 2 кл. мат'!D$64,"ДА","НЕТ")</f>
        <v>ДА</v>
      </c>
      <c r="E11" s="19" t="str">
        <f>IF('Решаемость 2 кл. мат'!E11&gt;'Проблемные зоны 2 кл. мат'!E$64,"ДА","НЕТ")</f>
        <v>ДА</v>
      </c>
      <c r="F11" s="19" t="str">
        <f>IF('Решаемость 2 кл. мат'!F11&gt;'Проблемные зоны 2 кл. мат'!F$64,"ДА","НЕТ")</f>
        <v>ДА</v>
      </c>
      <c r="G11" s="19" t="str">
        <f>IF('Решаемость 2 кл. мат'!G11&gt;'Проблемные зоны 2 кл. мат'!G$64,"ДА","НЕТ")</f>
        <v>ДА</v>
      </c>
      <c r="H11" s="19" t="str">
        <f>IF('Решаемость 2 кл. мат'!H11&gt;'Проблемные зоны 2 кл. мат'!H$64,"ДА","НЕТ")</f>
        <v>ДА</v>
      </c>
      <c r="I11" s="19">
        <f>'Результаты 2 кл. мат'!I11/'Результаты 2 кл. мат'!$B11</f>
        <v>0</v>
      </c>
      <c r="J11" s="19">
        <f>'Результаты 2 кл. мат'!J11/'Результаты 2 кл. мат'!$B11</f>
        <v>0.19780219780219779</v>
      </c>
      <c r="K11" s="19">
        <f>'Результаты 2 кл. мат'!K11/'Результаты 2 кл. мат'!$B11</f>
        <v>0.5494505494505495</v>
      </c>
      <c r="L11" s="19">
        <f>'Результаты 2 кл. мат'!L11/'Результаты 2 кл. мат'!$B11</f>
        <v>0.25274725274725274</v>
      </c>
    </row>
    <row r="12" spans="1:12" ht="15.75">
      <c r="A12" s="1">
        <v>3</v>
      </c>
      <c r="B12" s="1">
        <v>24</v>
      </c>
      <c r="C12" s="19" t="str">
        <f>IF('Решаемость 2 кл. мат'!C12&gt;'Проблемные зоны 2 кл. мат'!C$64,"ДА","НЕТ")</f>
        <v>ДА</v>
      </c>
      <c r="D12" s="19" t="str">
        <f>IF('Решаемость 2 кл. мат'!D12&gt;'Проблемные зоны 2 кл. мат'!D$64,"ДА","НЕТ")</f>
        <v>НЕТ</v>
      </c>
      <c r="E12" s="19" t="str">
        <f>IF('Решаемость 2 кл. мат'!E12&gt;'Проблемные зоны 2 кл. мат'!E$64,"ДА","НЕТ")</f>
        <v>НЕТ</v>
      </c>
      <c r="F12" s="19" t="str">
        <f>IF('Решаемость 2 кл. мат'!F12&gt;'Проблемные зоны 2 кл. мат'!F$64,"ДА","НЕТ")</f>
        <v>НЕТ</v>
      </c>
      <c r="G12" s="19" t="str">
        <f>IF('Решаемость 2 кл. мат'!G12&gt;'Проблемные зоны 2 кл. мат'!G$64,"ДА","НЕТ")</f>
        <v>НЕТ</v>
      </c>
      <c r="H12" s="19" t="str">
        <f>IF('Решаемость 2 кл. мат'!H12&gt;'Проблемные зоны 2 кл. мат'!H$64,"ДА","НЕТ")</f>
        <v>НЕТ</v>
      </c>
      <c r="I12" s="19">
        <f>'Результаты 2 кл. мат'!I12/'Результаты 2 кл. мат'!$B12</f>
        <v>0.16666666666666666</v>
      </c>
      <c r="J12" s="19">
        <f>'Результаты 2 кл. мат'!J12/'Результаты 2 кл. мат'!$B12</f>
        <v>0.5</v>
      </c>
      <c r="K12" s="19">
        <f>'Результаты 2 кл. мат'!K12/'Результаты 2 кл. мат'!$B12</f>
        <v>0.29166666666666669</v>
      </c>
      <c r="L12" s="19">
        <f>'Результаты 2 кл. мат'!L12/'Результаты 2 кл. мат'!$B12</f>
        <v>4.1666666666666664E-2</v>
      </c>
    </row>
    <row r="13" spans="1:12" ht="15.75">
      <c r="A13" s="1">
        <v>4</v>
      </c>
      <c r="B13" s="1">
        <v>63</v>
      </c>
      <c r="C13" s="19" t="str">
        <f>IF('Решаемость 2 кл. мат'!C13&gt;'Проблемные зоны 2 кл. мат'!C$64,"ДА","НЕТ")</f>
        <v>НЕТ</v>
      </c>
      <c r="D13" s="19" t="str">
        <f>IF('Решаемость 2 кл. мат'!D13&gt;'Проблемные зоны 2 кл. мат'!D$64,"ДА","НЕТ")</f>
        <v>НЕТ</v>
      </c>
      <c r="E13" s="19" t="str">
        <f>IF('Решаемость 2 кл. мат'!E13&gt;'Проблемные зоны 2 кл. мат'!E$64,"ДА","НЕТ")</f>
        <v>НЕТ</v>
      </c>
      <c r="F13" s="19" t="str">
        <f>IF('Решаемость 2 кл. мат'!F13&gt;'Проблемные зоны 2 кл. мат'!F$64,"ДА","НЕТ")</f>
        <v>ДА</v>
      </c>
      <c r="G13" s="19" t="str">
        <f>IF('Решаемость 2 кл. мат'!G13&gt;'Проблемные зоны 2 кл. мат'!G$64,"ДА","НЕТ")</f>
        <v>ДА</v>
      </c>
      <c r="H13" s="19" t="str">
        <f>IF('Решаемость 2 кл. мат'!H13&gt;'Проблемные зоны 2 кл. мат'!H$64,"ДА","НЕТ")</f>
        <v>ДА</v>
      </c>
      <c r="I13" s="19">
        <f>'Результаты 2 кл. мат'!I13/'Результаты 2 кл. мат'!$B13</f>
        <v>0.12698412698412698</v>
      </c>
      <c r="J13" s="19">
        <f>'Результаты 2 кл. мат'!J13/'Результаты 2 кл. мат'!$B13</f>
        <v>0.3968253968253968</v>
      </c>
      <c r="K13" s="19">
        <f>'Результаты 2 кл. мат'!K13/'Результаты 2 кл. мат'!$B13</f>
        <v>0.33333333333333331</v>
      </c>
      <c r="L13" s="19">
        <f>'Результаты 2 кл. мат'!L13/'Результаты 2 кл. мат'!$B13</f>
        <v>0.14285714285714285</v>
      </c>
    </row>
    <row r="14" spans="1:12" ht="15.75">
      <c r="A14" s="1">
        <v>5</v>
      </c>
      <c r="B14" s="1">
        <v>86</v>
      </c>
      <c r="C14" s="19" t="str">
        <f>IF('Решаемость 2 кл. мат'!C14&gt;'Проблемные зоны 2 кл. мат'!C$64,"ДА","НЕТ")</f>
        <v>ДА</v>
      </c>
      <c r="D14" s="19" t="str">
        <f>IF('Решаемость 2 кл. мат'!D14&gt;'Проблемные зоны 2 кл. мат'!D$64,"ДА","НЕТ")</f>
        <v>ДА</v>
      </c>
      <c r="E14" s="19" t="str">
        <f>IF('Решаемость 2 кл. мат'!E14&gt;'Проблемные зоны 2 кл. мат'!E$64,"ДА","НЕТ")</f>
        <v>ДА</v>
      </c>
      <c r="F14" s="19" t="str">
        <f>IF('Решаемость 2 кл. мат'!F14&gt;'Проблемные зоны 2 кл. мат'!F$64,"ДА","НЕТ")</f>
        <v>ДА</v>
      </c>
      <c r="G14" s="19" t="str">
        <f>IF('Решаемость 2 кл. мат'!G14&gt;'Проблемные зоны 2 кл. мат'!G$64,"ДА","НЕТ")</f>
        <v>ДА</v>
      </c>
      <c r="H14" s="19" t="str">
        <f>IF('Решаемость 2 кл. мат'!H14&gt;'Проблемные зоны 2 кл. мат'!H$64,"ДА","НЕТ")</f>
        <v>ДА</v>
      </c>
      <c r="I14" s="19">
        <f>'Результаты 2 кл. мат'!I14/'Результаты 2 кл. мат'!$B14</f>
        <v>3.4883720930232558E-2</v>
      </c>
      <c r="J14" s="19">
        <f>'Результаты 2 кл. мат'!J14/'Результаты 2 кл. мат'!$B14</f>
        <v>6.9767441860465115E-2</v>
      </c>
      <c r="K14" s="19">
        <f>'Результаты 2 кл. мат'!K14/'Результаты 2 кл. мат'!$B14</f>
        <v>0.51162790697674421</v>
      </c>
      <c r="L14" s="19">
        <f>'Результаты 2 кл. мат'!L14/'Результаты 2 кл. мат'!$B14</f>
        <v>0.38372093023255816</v>
      </c>
    </row>
    <row r="15" spans="1:12" ht="15.75">
      <c r="A15" s="1">
        <v>6</v>
      </c>
      <c r="B15" s="1">
        <v>78</v>
      </c>
      <c r="C15" s="19" t="str">
        <f>IF('Решаемость 2 кл. мат'!C15&gt;'Проблемные зоны 2 кл. мат'!C$64,"ДА","НЕТ")</f>
        <v>ДА</v>
      </c>
      <c r="D15" s="19" t="str">
        <f>IF('Решаемость 2 кл. мат'!D15&gt;'Проблемные зоны 2 кл. мат'!D$64,"ДА","НЕТ")</f>
        <v>ДА</v>
      </c>
      <c r="E15" s="19" t="str">
        <f>IF('Решаемость 2 кл. мат'!E15&gt;'Проблемные зоны 2 кл. мат'!E$64,"ДА","НЕТ")</f>
        <v>ДА</v>
      </c>
      <c r="F15" s="19" t="str">
        <f>IF('Решаемость 2 кл. мат'!F15&gt;'Проблемные зоны 2 кл. мат'!F$64,"ДА","НЕТ")</f>
        <v>ДА</v>
      </c>
      <c r="G15" s="19" t="str">
        <f>IF('Решаемость 2 кл. мат'!G15&gt;'Проблемные зоны 2 кл. мат'!G$64,"ДА","НЕТ")</f>
        <v>ДА</v>
      </c>
      <c r="H15" s="19" t="str">
        <f>IF('Решаемость 2 кл. мат'!H15&gt;'Проблемные зоны 2 кл. мат'!H$64,"ДА","НЕТ")</f>
        <v>ДА</v>
      </c>
      <c r="I15" s="19">
        <f>'Результаты 2 кл. мат'!I15/'Результаты 2 кл. мат'!$B15</f>
        <v>0.21794871794871795</v>
      </c>
      <c r="J15" s="19">
        <f>'Результаты 2 кл. мат'!J15/'Результаты 2 кл. мат'!$B15</f>
        <v>0.20512820512820512</v>
      </c>
      <c r="K15" s="19">
        <f>'Результаты 2 кл. мат'!K15/'Результаты 2 кл. мат'!$B15</f>
        <v>0.47435897435897434</v>
      </c>
      <c r="L15" s="19">
        <f>'Результаты 2 кл. мат'!L15/'Результаты 2 кл. мат'!$B15</f>
        <v>0.10256410256410256</v>
      </c>
    </row>
    <row r="16" spans="1:12" ht="15.75">
      <c r="A16" s="1">
        <v>7</v>
      </c>
      <c r="B16" s="1">
        <v>46</v>
      </c>
      <c r="C16" s="19" t="str">
        <f>IF('Решаемость 2 кл. мат'!C16&gt;'Проблемные зоны 2 кл. мат'!C$64,"ДА","НЕТ")</f>
        <v>ДА</v>
      </c>
      <c r="D16" s="19" t="str">
        <f>IF('Решаемость 2 кл. мат'!D16&gt;'Проблемные зоны 2 кл. мат'!D$64,"ДА","НЕТ")</f>
        <v>ДА</v>
      </c>
      <c r="E16" s="19" t="str">
        <f>IF('Решаемость 2 кл. мат'!E16&gt;'Проблемные зоны 2 кл. мат'!E$64,"ДА","НЕТ")</f>
        <v>ДА</v>
      </c>
      <c r="F16" s="19" t="str">
        <f>IF('Решаемость 2 кл. мат'!F16&gt;'Проблемные зоны 2 кл. мат'!F$64,"ДА","НЕТ")</f>
        <v>ДА</v>
      </c>
      <c r="G16" s="19" t="str">
        <f>IF('Решаемость 2 кл. мат'!G16&gt;'Проблемные зоны 2 кл. мат'!G$64,"ДА","НЕТ")</f>
        <v>ДА</v>
      </c>
      <c r="H16" s="19" t="str">
        <f>IF('Решаемость 2 кл. мат'!H16&gt;'Проблемные зоны 2 кл. мат'!H$64,"ДА","НЕТ")</f>
        <v>ДА</v>
      </c>
      <c r="I16" s="19">
        <f>'Результаты 2 кл. мат'!I16/'Результаты 2 кл. мат'!$B16</f>
        <v>2.1739130434782608E-2</v>
      </c>
      <c r="J16" s="19">
        <f>'Результаты 2 кл. мат'!J16/'Результаты 2 кл. мат'!$B16</f>
        <v>0.36956521739130432</v>
      </c>
      <c r="K16" s="19">
        <f>'Результаты 2 кл. мат'!K16/'Результаты 2 кл. мат'!$B16</f>
        <v>0.39130434782608697</v>
      </c>
      <c r="L16" s="19">
        <f>'Результаты 2 кл. мат'!L16/'Результаты 2 кл. мат'!$B16</f>
        <v>0.21739130434782608</v>
      </c>
    </row>
    <row r="17" spans="1:12" ht="15.75">
      <c r="A17" s="1">
        <v>8</v>
      </c>
      <c r="B17" s="1">
        <v>74</v>
      </c>
      <c r="C17" s="19" t="str">
        <f>IF('Решаемость 2 кл. мат'!C17&gt;'Проблемные зоны 2 кл. мат'!C$64,"ДА","НЕТ")</f>
        <v>ДА</v>
      </c>
      <c r="D17" s="19" t="str">
        <f>IF('Решаемость 2 кл. мат'!D17&gt;'Проблемные зоны 2 кл. мат'!D$64,"ДА","НЕТ")</f>
        <v>ДА</v>
      </c>
      <c r="E17" s="19" t="str">
        <f>IF('Решаемость 2 кл. мат'!E17&gt;'Проблемные зоны 2 кл. мат'!E$64,"ДА","НЕТ")</f>
        <v>ДА</v>
      </c>
      <c r="F17" s="19" t="str">
        <f>IF('Решаемость 2 кл. мат'!F17&gt;'Проблемные зоны 2 кл. мат'!F$64,"ДА","НЕТ")</f>
        <v>ДА</v>
      </c>
      <c r="G17" s="19" t="str">
        <f>IF('Решаемость 2 кл. мат'!G17&gt;'Проблемные зоны 2 кл. мат'!G$64,"ДА","НЕТ")</f>
        <v>НЕТ</v>
      </c>
      <c r="H17" s="19" t="str">
        <f>IF('Решаемость 2 кл. мат'!H17&gt;'Проблемные зоны 2 кл. мат'!H$64,"ДА","НЕТ")</f>
        <v>ДА</v>
      </c>
      <c r="I17" s="19">
        <f>'Результаты 2 кл. мат'!I17/'Результаты 2 кл. мат'!$B17</f>
        <v>0.24324324324324326</v>
      </c>
      <c r="J17" s="19">
        <f>'Результаты 2 кл. мат'!J17/'Результаты 2 кл. мат'!$B17</f>
        <v>0.1891891891891892</v>
      </c>
      <c r="K17" s="19">
        <f>'Результаты 2 кл. мат'!K17/'Результаты 2 кл. мат'!$B17</f>
        <v>0.33783783783783783</v>
      </c>
      <c r="L17" s="19">
        <f>'Результаты 2 кл. мат'!L17/'Результаты 2 кл. мат'!$B17</f>
        <v>0.22972972972972974</v>
      </c>
    </row>
    <row r="18" spans="1:12" ht="15.75">
      <c r="A18" s="1">
        <v>9</v>
      </c>
      <c r="B18" s="1">
        <v>84</v>
      </c>
      <c r="C18" s="19" t="str">
        <f>IF('Решаемость 2 кл. мат'!C18&gt;'Проблемные зоны 2 кл. мат'!C$64,"ДА","НЕТ")</f>
        <v>ДА</v>
      </c>
      <c r="D18" s="19" t="str">
        <f>IF('Решаемость 2 кл. мат'!D18&gt;'Проблемные зоны 2 кл. мат'!D$64,"ДА","НЕТ")</f>
        <v>ДА</v>
      </c>
      <c r="E18" s="19" t="str">
        <f>IF('Решаемость 2 кл. мат'!E18&gt;'Проблемные зоны 2 кл. мат'!E$64,"ДА","НЕТ")</f>
        <v>ДА</v>
      </c>
      <c r="F18" s="19" t="str">
        <f>IF('Решаемость 2 кл. мат'!F18&gt;'Проблемные зоны 2 кл. мат'!F$64,"ДА","НЕТ")</f>
        <v>НЕТ</v>
      </c>
      <c r="G18" s="19" t="str">
        <f>IF('Решаемость 2 кл. мат'!G18&gt;'Проблемные зоны 2 кл. мат'!G$64,"ДА","НЕТ")</f>
        <v>ДА</v>
      </c>
      <c r="H18" s="19" t="str">
        <f>IF('Решаемость 2 кл. мат'!H18&gt;'Проблемные зоны 2 кл. мат'!H$64,"ДА","НЕТ")</f>
        <v>ДА</v>
      </c>
      <c r="I18" s="19">
        <f>'Результаты 2 кл. мат'!I18/'Результаты 2 кл. мат'!$B18</f>
        <v>5.9523809523809521E-2</v>
      </c>
      <c r="J18" s="19">
        <f>'Результаты 2 кл. мат'!J18/'Результаты 2 кл. мат'!$B18</f>
        <v>0.32142857142857145</v>
      </c>
      <c r="K18" s="19">
        <f>'Результаты 2 кл. мат'!K18/'Результаты 2 кл. мат'!$B18</f>
        <v>0.45238095238095238</v>
      </c>
      <c r="L18" s="19">
        <f>'Результаты 2 кл. мат'!L18/'Результаты 2 кл. мат'!$B18</f>
        <v>0.16666666666666666</v>
      </c>
    </row>
    <row r="19" spans="1:12" ht="15.75">
      <c r="A19" s="1">
        <v>10</v>
      </c>
      <c r="B19" s="1">
        <v>76</v>
      </c>
      <c r="C19" s="19" t="str">
        <f>IF('Решаемость 2 кл. мат'!C19&gt;'Проблемные зоны 2 кл. мат'!C$64,"ДА","НЕТ")</f>
        <v>ДА</v>
      </c>
      <c r="D19" s="19" t="str">
        <f>IF('Решаемость 2 кл. мат'!D19&gt;'Проблемные зоны 2 кл. мат'!D$64,"ДА","НЕТ")</f>
        <v>ДА</v>
      </c>
      <c r="E19" s="19" t="str">
        <f>IF('Решаемость 2 кл. мат'!E19&gt;'Проблемные зоны 2 кл. мат'!E$64,"ДА","НЕТ")</f>
        <v>ДА</v>
      </c>
      <c r="F19" s="19" t="str">
        <f>IF('Решаемость 2 кл. мат'!F19&gt;'Проблемные зоны 2 кл. мат'!F$64,"ДА","НЕТ")</f>
        <v>ДА</v>
      </c>
      <c r="G19" s="19" t="str">
        <f>IF('Решаемость 2 кл. мат'!G19&gt;'Проблемные зоны 2 кл. мат'!G$64,"ДА","НЕТ")</f>
        <v>ДА</v>
      </c>
      <c r="H19" s="19" t="str">
        <f>IF('Решаемость 2 кл. мат'!H19&gt;'Проблемные зоны 2 кл. мат'!H$64,"ДА","НЕТ")</f>
        <v>ДА</v>
      </c>
      <c r="I19" s="19">
        <f>'Результаты 2 кл. мат'!I19/'Результаты 2 кл. мат'!$B19</f>
        <v>0.11842105263157894</v>
      </c>
      <c r="J19" s="19">
        <f>'Результаты 2 кл. мат'!J19/'Результаты 2 кл. мат'!$B19</f>
        <v>0.25</v>
      </c>
      <c r="K19" s="19">
        <f>'Результаты 2 кл. мат'!K19/'Результаты 2 кл. мат'!$B19</f>
        <v>0.46052631578947367</v>
      </c>
      <c r="L19" s="19">
        <f>'Результаты 2 кл. мат'!L19/'Результаты 2 кл. мат'!$B19</f>
        <v>0.17105263157894737</v>
      </c>
    </row>
    <row r="20" spans="1:12" ht="15.75">
      <c r="A20" s="1">
        <v>12</v>
      </c>
      <c r="B20" s="1">
        <v>42</v>
      </c>
      <c r="C20" s="19" t="str">
        <f>IF('Решаемость 2 кл. мат'!C20&gt;'Проблемные зоны 2 кл. мат'!C$64,"ДА","НЕТ")</f>
        <v>НЕТ</v>
      </c>
      <c r="D20" s="19" t="str">
        <f>IF('Решаемость 2 кл. мат'!D20&gt;'Проблемные зоны 2 кл. мат'!D$64,"ДА","НЕТ")</f>
        <v>ДА</v>
      </c>
      <c r="E20" s="19" t="str">
        <f>IF('Решаемость 2 кл. мат'!E20&gt;'Проблемные зоны 2 кл. мат'!E$64,"ДА","НЕТ")</f>
        <v>ДА</v>
      </c>
      <c r="F20" s="19" t="str">
        <f>IF('Решаемость 2 кл. мат'!F20&gt;'Проблемные зоны 2 кл. мат'!F$64,"ДА","НЕТ")</f>
        <v>НЕТ</v>
      </c>
      <c r="G20" s="19" t="str">
        <f>IF('Решаемость 2 кл. мат'!G20&gt;'Проблемные зоны 2 кл. мат'!G$64,"ДА","НЕТ")</f>
        <v>НЕТ</v>
      </c>
      <c r="H20" s="19" t="str">
        <f>IF('Решаемость 2 кл. мат'!H20&gt;'Проблемные зоны 2 кл. мат'!H$64,"ДА","НЕТ")</f>
        <v>ДА</v>
      </c>
      <c r="I20" s="19">
        <f>'Результаты 2 кл. мат'!I20/'Результаты 2 кл. мат'!$B20</f>
        <v>0.23809523809523808</v>
      </c>
      <c r="J20" s="19">
        <f>'Результаты 2 кл. мат'!J20/'Результаты 2 кл. мат'!$B20</f>
        <v>0.23809523809523808</v>
      </c>
      <c r="K20" s="19">
        <f>'Результаты 2 кл. мат'!K20/'Результаты 2 кл. мат'!$B20</f>
        <v>0.38095238095238093</v>
      </c>
      <c r="L20" s="19">
        <f>'Результаты 2 кл. мат'!L20/'Результаты 2 кл. мат'!$B20</f>
        <v>0.14285714285714285</v>
      </c>
    </row>
    <row r="21" spans="1:12" ht="15.75">
      <c r="A21" s="1">
        <v>13</v>
      </c>
      <c r="B21" s="1">
        <v>66</v>
      </c>
      <c r="C21" s="19" t="str">
        <f>IF('Решаемость 2 кл. мат'!C21&gt;'Проблемные зоны 2 кл. мат'!C$64,"ДА","НЕТ")</f>
        <v>ДА</v>
      </c>
      <c r="D21" s="19" t="str">
        <f>IF('Решаемость 2 кл. мат'!D21&gt;'Проблемные зоны 2 кл. мат'!D$64,"ДА","НЕТ")</f>
        <v>ДА</v>
      </c>
      <c r="E21" s="19" t="str">
        <f>IF('Решаемость 2 кл. мат'!E21&gt;'Проблемные зоны 2 кл. мат'!E$64,"ДА","НЕТ")</f>
        <v>ДА</v>
      </c>
      <c r="F21" s="19" t="str">
        <f>IF('Решаемость 2 кл. мат'!F21&gt;'Проблемные зоны 2 кл. мат'!F$64,"ДА","НЕТ")</f>
        <v>ДА</v>
      </c>
      <c r="G21" s="19" t="str">
        <f>IF('Решаемость 2 кл. мат'!G21&gt;'Проблемные зоны 2 кл. мат'!G$64,"ДА","НЕТ")</f>
        <v>ДА</v>
      </c>
      <c r="H21" s="19" t="str">
        <f>IF('Решаемость 2 кл. мат'!H21&gt;'Проблемные зоны 2 кл. мат'!H$64,"ДА","НЕТ")</f>
        <v>ДА</v>
      </c>
      <c r="I21" s="19">
        <f>'Результаты 2 кл. мат'!I21/'Результаты 2 кл. мат'!$B21</f>
        <v>7.575757575757576E-2</v>
      </c>
      <c r="J21" s="19">
        <f>'Результаты 2 кл. мат'!J21/'Результаты 2 кл. мат'!$B21</f>
        <v>0.21212121212121213</v>
      </c>
      <c r="K21" s="19">
        <f>'Результаты 2 кл. мат'!K21/'Результаты 2 кл. мат'!$B21</f>
        <v>0.51515151515151514</v>
      </c>
      <c r="L21" s="19">
        <f>'Результаты 2 кл. мат'!L21/'Результаты 2 кл. мат'!$B21</f>
        <v>0.19696969696969696</v>
      </c>
    </row>
    <row r="22" spans="1:12" ht="15.75">
      <c r="A22" s="1">
        <v>20</v>
      </c>
      <c r="B22" s="1">
        <v>54</v>
      </c>
      <c r="C22" s="19" t="str">
        <f>IF('Решаемость 2 кл. мат'!C22&gt;'Проблемные зоны 2 кл. мат'!C$64,"ДА","НЕТ")</f>
        <v>НЕТ</v>
      </c>
      <c r="D22" s="19" t="str">
        <f>IF('Решаемость 2 кл. мат'!D22&gt;'Проблемные зоны 2 кл. мат'!D$64,"ДА","НЕТ")</f>
        <v>ДА</v>
      </c>
      <c r="E22" s="19" t="str">
        <f>IF('Решаемость 2 кл. мат'!E22&gt;'Проблемные зоны 2 кл. мат'!E$64,"ДА","НЕТ")</f>
        <v>ДА</v>
      </c>
      <c r="F22" s="19" t="str">
        <f>IF('Решаемость 2 кл. мат'!F22&gt;'Проблемные зоны 2 кл. мат'!F$64,"ДА","НЕТ")</f>
        <v>ДА</v>
      </c>
      <c r="G22" s="19" t="str">
        <f>IF('Решаемость 2 кл. мат'!G22&gt;'Проблемные зоны 2 кл. мат'!G$64,"ДА","НЕТ")</f>
        <v>ДА</v>
      </c>
      <c r="H22" s="19" t="str">
        <f>IF('Решаемость 2 кл. мат'!H22&gt;'Проблемные зоны 2 кл. мат'!H$64,"ДА","НЕТ")</f>
        <v>ДА</v>
      </c>
      <c r="I22" s="19">
        <f>'Результаты 2 кл. мат'!I22/'Результаты 2 кл. мат'!$B22</f>
        <v>0.20370370370370369</v>
      </c>
      <c r="J22" s="19">
        <f>'Результаты 2 кл. мат'!J22/'Результаты 2 кл. мат'!$B22</f>
        <v>0.27777777777777779</v>
      </c>
      <c r="K22" s="19">
        <f>'Результаты 2 кл. мат'!K22/'Результаты 2 кл. мат'!$B22</f>
        <v>0.46296296296296297</v>
      </c>
      <c r="L22" s="19">
        <f>'Результаты 2 кл. мат'!L22/'Результаты 2 кл. мат'!$B22</f>
        <v>5.5555555555555552E-2</v>
      </c>
    </row>
    <row r="23" spans="1:12" ht="15.75">
      <c r="A23" s="1">
        <v>21</v>
      </c>
      <c r="B23" s="1">
        <v>41</v>
      </c>
      <c r="C23" s="19" t="str">
        <f>IF('Решаемость 2 кл. мат'!C23&gt;'Проблемные зоны 2 кл. мат'!C$64,"ДА","НЕТ")</f>
        <v>ДА</v>
      </c>
      <c r="D23" s="19" t="str">
        <f>IF('Решаемость 2 кл. мат'!D23&gt;'Проблемные зоны 2 кл. мат'!D$64,"ДА","НЕТ")</f>
        <v>ДА</v>
      </c>
      <c r="E23" s="19" t="str">
        <f>IF('Решаемость 2 кл. мат'!E23&gt;'Проблемные зоны 2 кл. мат'!E$64,"ДА","НЕТ")</f>
        <v>ДА</v>
      </c>
      <c r="F23" s="19" t="str">
        <f>IF('Решаемость 2 кл. мат'!F23&gt;'Проблемные зоны 2 кл. мат'!F$64,"ДА","НЕТ")</f>
        <v>ДА</v>
      </c>
      <c r="G23" s="19" t="str">
        <f>IF('Решаемость 2 кл. мат'!G23&gt;'Проблемные зоны 2 кл. мат'!G$64,"ДА","НЕТ")</f>
        <v>ДА</v>
      </c>
      <c r="H23" s="19" t="str">
        <f>IF('Решаемость 2 кл. мат'!H23&gt;'Проблемные зоны 2 кл. мат'!H$64,"ДА","НЕТ")</f>
        <v>ДА</v>
      </c>
      <c r="I23" s="19">
        <f>'Результаты 2 кл. мат'!I23/'Результаты 2 кл. мат'!$B23</f>
        <v>0</v>
      </c>
      <c r="J23" s="19">
        <f>'Результаты 2 кл. мат'!J23/'Результаты 2 кл. мат'!$B23</f>
        <v>0.29268292682926828</v>
      </c>
      <c r="K23" s="19">
        <f>'Результаты 2 кл. мат'!K23/'Результаты 2 кл. мат'!$B23</f>
        <v>0.56097560975609762</v>
      </c>
      <c r="L23" s="19">
        <f>'Результаты 2 кл. мат'!L23/'Результаты 2 кл. мат'!$B23</f>
        <v>0.14634146341463414</v>
      </c>
    </row>
    <row r="24" spans="1:12" ht="15.75">
      <c r="A24" s="1">
        <v>23</v>
      </c>
      <c r="B24" s="1">
        <v>23</v>
      </c>
      <c r="C24" s="19" t="str">
        <f>IF('Решаемость 2 кл. мат'!C24&gt;'Проблемные зоны 2 кл. мат'!C$64,"ДА","НЕТ")</f>
        <v>ДА</v>
      </c>
      <c r="D24" s="19" t="str">
        <f>IF('Решаемость 2 кл. мат'!D24&gt;'Проблемные зоны 2 кл. мат'!D$64,"ДА","НЕТ")</f>
        <v>ДА</v>
      </c>
      <c r="E24" s="19" t="str">
        <f>IF('Решаемость 2 кл. мат'!E24&gt;'Проблемные зоны 2 кл. мат'!E$64,"ДА","НЕТ")</f>
        <v>ДА</v>
      </c>
      <c r="F24" s="19" t="str">
        <f>IF('Решаемость 2 кл. мат'!F24&gt;'Проблемные зоны 2 кл. мат'!F$64,"ДА","НЕТ")</f>
        <v>ДА</v>
      </c>
      <c r="G24" s="19" t="str">
        <f>IF('Решаемость 2 кл. мат'!G24&gt;'Проблемные зоны 2 кл. мат'!G$64,"ДА","НЕТ")</f>
        <v>ДА</v>
      </c>
      <c r="H24" s="19" t="str">
        <f>IF('Решаемость 2 кл. мат'!H24&gt;'Проблемные зоны 2 кл. мат'!H$64,"ДА","НЕТ")</f>
        <v>ДА</v>
      </c>
      <c r="I24" s="19">
        <f>'Результаты 2 кл. мат'!I24/'Результаты 2 кл. мат'!$B24</f>
        <v>4.3478260869565216E-2</v>
      </c>
      <c r="J24" s="19">
        <f>'Результаты 2 кл. мат'!J24/'Результаты 2 кл. мат'!$B24</f>
        <v>0.43478260869565216</v>
      </c>
      <c r="K24" s="19">
        <f>'Результаты 2 кл. мат'!K24/'Результаты 2 кл. мат'!$B24</f>
        <v>0.39130434782608697</v>
      </c>
      <c r="L24" s="19">
        <f>'Результаты 2 кл. мат'!L24/'Результаты 2 кл. мат'!$B24</f>
        <v>0.13043478260869565</v>
      </c>
    </row>
    <row r="25" spans="1:12" ht="15.75">
      <c r="A25" s="1">
        <v>25</v>
      </c>
      <c r="B25" s="1">
        <v>76</v>
      </c>
      <c r="C25" s="19" t="str">
        <f>IF('Решаемость 2 кл. мат'!C25&gt;'Проблемные зоны 2 кл. мат'!C$64,"ДА","НЕТ")</f>
        <v>ДА</v>
      </c>
      <c r="D25" s="19" t="str">
        <f>IF('Решаемость 2 кл. мат'!D25&gt;'Проблемные зоны 2 кл. мат'!D$64,"ДА","НЕТ")</f>
        <v>ДА</v>
      </c>
      <c r="E25" s="19" t="str">
        <f>IF('Решаемость 2 кл. мат'!E25&gt;'Проблемные зоны 2 кл. мат'!E$64,"ДА","НЕТ")</f>
        <v>ДА</v>
      </c>
      <c r="F25" s="19" t="str">
        <f>IF('Решаемость 2 кл. мат'!F25&gt;'Проблемные зоны 2 кл. мат'!F$64,"ДА","НЕТ")</f>
        <v>ДА</v>
      </c>
      <c r="G25" s="19" t="str">
        <f>IF('Решаемость 2 кл. мат'!G25&gt;'Проблемные зоны 2 кл. мат'!G$64,"ДА","НЕТ")</f>
        <v>ДА</v>
      </c>
      <c r="H25" s="19" t="str">
        <f>IF('Решаемость 2 кл. мат'!H25&gt;'Проблемные зоны 2 кл. мат'!H$64,"ДА","НЕТ")</f>
        <v>ДА</v>
      </c>
      <c r="I25" s="19">
        <f>'Результаты 2 кл. мат'!I25/'Результаты 2 кл. мат'!$B25</f>
        <v>9.2105263157894732E-2</v>
      </c>
      <c r="J25" s="19">
        <f>'Результаты 2 кл. мат'!J25/'Результаты 2 кл. мат'!$B25</f>
        <v>0.26315789473684209</v>
      </c>
      <c r="K25" s="19">
        <f>'Результаты 2 кл. мат'!K25/'Результаты 2 кл. мат'!$B25</f>
        <v>0.47368421052631576</v>
      </c>
      <c r="L25" s="19">
        <f>'Результаты 2 кл. мат'!L25/'Результаты 2 кл. мат'!$B25</f>
        <v>0.17105263157894737</v>
      </c>
    </row>
    <row r="26" spans="1:12" ht="15.75">
      <c r="A26" s="1">
        <v>30</v>
      </c>
      <c r="B26" s="1">
        <v>81</v>
      </c>
      <c r="C26" s="19" t="str">
        <f>IF('Решаемость 2 кл. мат'!C26&gt;'Проблемные зоны 2 кл. мат'!C$64,"ДА","НЕТ")</f>
        <v>ДА</v>
      </c>
      <c r="D26" s="19" t="str">
        <f>IF('Решаемость 2 кл. мат'!D26&gt;'Проблемные зоны 2 кл. мат'!D$64,"ДА","НЕТ")</f>
        <v>ДА</v>
      </c>
      <c r="E26" s="19" t="str">
        <f>IF('Решаемость 2 кл. мат'!E26&gt;'Проблемные зоны 2 кл. мат'!E$64,"ДА","НЕТ")</f>
        <v>ДА</v>
      </c>
      <c r="F26" s="19" t="str">
        <f>IF('Решаемость 2 кл. мат'!F26&gt;'Проблемные зоны 2 кл. мат'!F$64,"ДА","НЕТ")</f>
        <v>НЕТ</v>
      </c>
      <c r="G26" s="19" t="str">
        <f>IF('Решаемость 2 кл. мат'!G26&gt;'Проблемные зоны 2 кл. мат'!G$64,"ДА","НЕТ")</f>
        <v>ДА</v>
      </c>
      <c r="H26" s="19" t="str">
        <f>IF('Решаемость 2 кл. мат'!H26&gt;'Проблемные зоны 2 кл. мат'!H$64,"ДА","НЕТ")</f>
        <v>ДА</v>
      </c>
      <c r="I26" s="19">
        <f>'Результаты 2 кл. мат'!I26/'Результаты 2 кл. мат'!$B26</f>
        <v>0.13580246913580246</v>
      </c>
      <c r="J26" s="19">
        <f>'Результаты 2 кл. мат'!J26/'Результаты 2 кл. мат'!$B26</f>
        <v>0.22222222222222221</v>
      </c>
      <c r="K26" s="19">
        <f>'Результаты 2 кл. мат'!K26/'Результаты 2 кл. мат'!$B26</f>
        <v>0.48148148148148145</v>
      </c>
      <c r="L26" s="19">
        <f>'Результаты 2 кл. мат'!L26/'Результаты 2 кл. мат'!$B26</f>
        <v>0.16049382716049382</v>
      </c>
    </row>
    <row r="27" spans="1:12" ht="15.75">
      <c r="A27" s="1">
        <v>32</v>
      </c>
      <c r="B27" s="1">
        <v>73</v>
      </c>
      <c r="C27" s="19" t="str">
        <f>IF('Решаемость 2 кл. мат'!C27&gt;'Проблемные зоны 2 кл. мат'!C$64,"ДА","НЕТ")</f>
        <v>ДА</v>
      </c>
      <c r="D27" s="19" t="str">
        <f>IF('Решаемость 2 кл. мат'!D27&gt;'Проблемные зоны 2 кл. мат'!D$64,"ДА","НЕТ")</f>
        <v>ДА</v>
      </c>
      <c r="E27" s="19" t="str">
        <f>IF('Решаемость 2 кл. мат'!E27&gt;'Проблемные зоны 2 кл. мат'!E$64,"ДА","НЕТ")</f>
        <v>ДА</v>
      </c>
      <c r="F27" s="19" t="str">
        <f>IF('Решаемость 2 кл. мат'!F27&gt;'Проблемные зоны 2 кл. мат'!F$64,"ДА","НЕТ")</f>
        <v>ДА</v>
      </c>
      <c r="G27" s="19" t="str">
        <f>IF('Решаемость 2 кл. мат'!G27&gt;'Проблемные зоны 2 кл. мат'!G$64,"ДА","НЕТ")</f>
        <v>ДА</v>
      </c>
      <c r="H27" s="19" t="str">
        <f>IF('Решаемость 2 кл. мат'!H27&gt;'Проблемные зоны 2 кл. мат'!H$64,"ДА","НЕТ")</f>
        <v>ДА</v>
      </c>
      <c r="I27" s="19">
        <f>'Результаты 2 кл. мат'!I27/'Результаты 2 кл. мат'!$B27</f>
        <v>0</v>
      </c>
      <c r="J27" s="19">
        <f>'Результаты 2 кл. мат'!J27/'Результаты 2 кл. мат'!$B27</f>
        <v>0.16438356164383561</v>
      </c>
      <c r="K27" s="19">
        <f>'Результаты 2 кл. мат'!K27/'Результаты 2 кл. мат'!$B27</f>
        <v>0.50684931506849318</v>
      </c>
      <c r="L27" s="19">
        <f>'Результаты 2 кл. мат'!L27/'Результаты 2 кл. мат'!$B27</f>
        <v>0.32876712328767121</v>
      </c>
    </row>
    <row r="28" spans="1:12" ht="15.75">
      <c r="A28" s="1">
        <v>33</v>
      </c>
      <c r="B28" s="1">
        <v>47</v>
      </c>
      <c r="C28" s="19" t="str">
        <f>IF('Решаемость 2 кл. мат'!C28&gt;'Проблемные зоны 2 кл. мат'!C$64,"ДА","НЕТ")</f>
        <v>ДА</v>
      </c>
      <c r="D28" s="19" t="str">
        <f>IF('Решаемость 2 кл. мат'!D28&gt;'Проблемные зоны 2 кл. мат'!D$64,"ДА","НЕТ")</f>
        <v>ДА</v>
      </c>
      <c r="E28" s="19" t="str">
        <f>IF('Решаемость 2 кл. мат'!E28&gt;'Проблемные зоны 2 кл. мат'!E$64,"ДА","НЕТ")</f>
        <v>НЕТ</v>
      </c>
      <c r="F28" s="19" t="str">
        <f>IF('Решаемость 2 кл. мат'!F28&gt;'Проблемные зоны 2 кл. мат'!F$64,"ДА","НЕТ")</f>
        <v>НЕТ</v>
      </c>
      <c r="G28" s="19" t="str">
        <f>IF('Решаемость 2 кл. мат'!G28&gt;'Проблемные зоны 2 кл. мат'!G$64,"ДА","НЕТ")</f>
        <v>ДА</v>
      </c>
      <c r="H28" s="19" t="str">
        <f>IF('Решаемость 2 кл. мат'!H28&gt;'Проблемные зоны 2 кл. мат'!H$64,"ДА","НЕТ")</f>
        <v>НЕТ</v>
      </c>
      <c r="I28" s="19">
        <f>'Результаты 2 кл. мат'!I28/'Результаты 2 кл. мат'!$B28</f>
        <v>0.14893617021276595</v>
      </c>
      <c r="J28" s="19">
        <f>'Результаты 2 кл. мат'!J28/'Результаты 2 кл. мат'!$B28</f>
        <v>0.31914893617021278</v>
      </c>
      <c r="K28" s="19">
        <f>'Результаты 2 кл. мат'!K28/'Результаты 2 кл. мат'!$B28</f>
        <v>0.38297872340425532</v>
      </c>
      <c r="L28" s="19">
        <f>'Результаты 2 кл. мат'!L28/'Результаты 2 кл. мат'!$B28</f>
        <v>0.14893617021276595</v>
      </c>
    </row>
    <row r="29" spans="1:12" ht="15.75">
      <c r="A29" s="1">
        <v>34</v>
      </c>
      <c r="B29" s="1">
        <v>66</v>
      </c>
      <c r="C29" s="19" t="str">
        <f>IF('Решаемость 2 кл. мат'!C29&gt;'Проблемные зоны 2 кл. мат'!C$64,"ДА","НЕТ")</f>
        <v>ДА</v>
      </c>
      <c r="D29" s="19" t="str">
        <f>IF('Решаемость 2 кл. мат'!D29&gt;'Проблемные зоны 2 кл. мат'!D$64,"ДА","НЕТ")</f>
        <v>ДА</v>
      </c>
      <c r="E29" s="19" t="str">
        <f>IF('Решаемость 2 кл. мат'!E29&gt;'Проблемные зоны 2 кл. мат'!E$64,"ДА","НЕТ")</f>
        <v>ДА</v>
      </c>
      <c r="F29" s="19" t="str">
        <f>IF('Решаемость 2 кл. мат'!F29&gt;'Проблемные зоны 2 кл. мат'!F$64,"ДА","НЕТ")</f>
        <v>ДА</v>
      </c>
      <c r="G29" s="19" t="str">
        <f>IF('Решаемость 2 кл. мат'!G29&gt;'Проблемные зоны 2 кл. мат'!G$64,"ДА","НЕТ")</f>
        <v>ДА</v>
      </c>
      <c r="H29" s="19" t="str">
        <f>IF('Решаемость 2 кл. мат'!H29&gt;'Проблемные зоны 2 кл. мат'!H$64,"ДА","НЕТ")</f>
        <v>ДА</v>
      </c>
      <c r="I29" s="19">
        <f>'Результаты 2 кл. мат'!I29/'Результаты 2 кл. мат'!$B29</f>
        <v>0</v>
      </c>
      <c r="J29" s="19">
        <f>'Результаты 2 кл. мат'!J29/'Результаты 2 кл. мат'!$B29</f>
        <v>0.45454545454545453</v>
      </c>
      <c r="K29" s="19">
        <f>'Результаты 2 кл. мат'!K29/'Результаты 2 кл. мат'!$B29</f>
        <v>0.34848484848484851</v>
      </c>
      <c r="L29" s="19">
        <f>'Результаты 2 кл. мат'!L29/'Результаты 2 кл. мат'!$B29</f>
        <v>0.19696969696969696</v>
      </c>
    </row>
    <row r="30" spans="1:12" ht="15.75">
      <c r="A30" s="1">
        <v>35</v>
      </c>
      <c r="B30" s="1">
        <v>46</v>
      </c>
      <c r="C30" s="19" t="str">
        <f>IF('Решаемость 2 кл. мат'!C30&gt;'Проблемные зоны 2 кл. мат'!C$64,"ДА","НЕТ")</f>
        <v>НЕТ</v>
      </c>
      <c r="D30" s="19" t="str">
        <f>IF('Решаемость 2 кл. мат'!D30&gt;'Проблемные зоны 2 кл. мат'!D$64,"ДА","НЕТ")</f>
        <v>ДА</v>
      </c>
      <c r="E30" s="19" t="str">
        <f>IF('Решаемость 2 кл. мат'!E30&gt;'Проблемные зоны 2 кл. мат'!E$64,"ДА","НЕТ")</f>
        <v>ДА</v>
      </c>
      <c r="F30" s="19" t="str">
        <f>IF('Решаемость 2 кл. мат'!F30&gt;'Проблемные зоны 2 кл. мат'!F$64,"ДА","НЕТ")</f>
        <v>НЕТ</v>
      </c>
      <c r="G30" s="19" t="str">
        <f>IF('Решаемость 2 кл. мат'!G30&gt;'Проблемные зоны 2 кл. мат'!G$64,"ДА","НЕТ")</f>
        <v>ДА</v>
      </c>
      <c r="H30" s="19" t="str">
        <f>IF('Решаемость 2 кл. мат'!H30&gt;'Проблемные зоны 2 кл. мат'!H$64,"ДА","НЕТ")</f>
        <v>НЕТ</v>
      </c>
      <c r="I30" s="19">
        <f>'Результаты 2 кл. мат'!I30/'Результаты 2 кл. мат'!$B30</f>
        <v>8.6956521739130432E-2</v>
      </c>
      <c r="J30" s="19">
        <f>'Результаты 2 кл. мат'!J30/'Результаты 2 кл. мат'!$B30</f>
        <v>0.45652173913043476</v>
      </c>
      <c r="K30" s="19">
        <f>'Результаты 2 кл. мат'!K30/'Результаты 2 кл. мат'!$B30</f>
        <v>0.36956521739130432</v>
      </c>
      <c r="L30" s="19">
        <f>'Результаты 2 кл. мат'!L30/'Результаты 2 кл. мат'!$B30</f>
        <v>8.6956521739130432E-2</v>
      </c>
    </row>
    <row r="31" spans="1:12" ht="15.75">
      <c r="A31" s="1">
        <v>36</v>
      </c>
      <c r="B31" s="1">
        <v>79</v>
      </c>
      <c r="C31" s="19" t="str">
        <f>IF('Решаемость 2 кл. мат'!C31&gt;'Проблемные зоны 2 кл. мат'!C$64,"ДА","НЕТ")</f>
        <v>ДА</v>
      </c>
      <c r="D31" s="19" t="str">
        <f>IF('Решаемость 2 кл. мат'!D31&gt;'Проблемные зоны 2 кл. мат'!D$64,"ДА","НЕТ")</f>
        <v>ДА</v>
      </c>
      <c r="E31" s="19" t="str">
        <f>IF('Решаемость 2 кл. мат'!E31&gt;'Проблемные зоны 2 кл. мат'!E$64,"ДА","НЕТ")</f>
        <v>ДА</v>
      </c>
      <c r="F31" s="19" t="str">
        <f>IF('Решаемость 2 кл. мат'!F31&gt;'Проблемные зоны 2 кл. мат'!F$64,"ДА","НЕТ")</f>
        <v>ДА</v>
      </c>
      <c r="G31" s="19" t="str">
        <f>IF('Решаемость 2 кл. мат'!G31&gt;'Проблемные зоны 2 кл. мат'!G$64,"ДА","НЕТ")</f>
        <v>ДА</v>
      </c>
      <c r="H31" s="19" t="str">
        <f>IF('Решаемость 2 кл. мат'!H31&gt;'Проблемные зоны 2 кл. мат'!H$64,"ДА","НЕТ")</f>
        <v>ДА</v>
      </c>
      <c r="I31" s="19">
        <f>'Результаты 2 кл. мат'!I31/'Результаты 2 кл. мат'!$B31</f>
        <v>6.3291139240506333E-2</v>
      </c>
      <c r="J31" s="19">
        <f>'Результаты 2 кл. мат'!J31/'Результаты 2 кл. мат'!$B31</f>
        <v>0.30379746835443039</v>
      </c>
      <c r="K31" s="19">
        <f>'Результаты 2 кл. мат'!K31/'Результаты 2 кл. мат'!$B31</f>
        <v>0.48101265822784811</v>
      </c>
      <c r="L31" s="19">
        <f>'Результаты 2 кл. мат'!L31/'Результаты 2 кл. мат'!$B31</f>
        <v>0.15189873417721519</v>
      </c>
    </row>
    <row r="32" spans="1:12" ht="15.75">
      <c r="A32" s="1">
        <v>38</v>
      </c>
      <c r="B32" s="1">
        <v>37</v>
      </c>
      <c r="C32" s="19" t="str">
        <f>IF('Решаемость 2 кл. мат'!C32&gt;'Проблемные зоны 2 кл. мат'!C$64,"ДА","НЕТ")</f>
        <v>ДА</v>
      </c>
      <c r="D32" s="19" t="str">
        <f>IF('Решаемость 2 кл. мат'!D32&gt;'Проблемные зоны 2 кл. мат'!D$64,"ДА","НЕТ")</f>
        <v>ДА</v>
      </c>
      <c r="E32" s="19" t="str">
        <f>IF('Решаемость 2 кл. мат'!E32&gt;'Проблемные зоны 2 кл. мат'!E$64,"ДА","НЕТ")</f>
        <v>ДА</v>
      </c>
      <c r="F32" s="19" t="str">
        <f>IF('Решаемость 2 кл. мат'!F32&gt;'Проблемные зоны 2 кл. мат'!F$64,"ДА","НЕТ")</f>
        <v>ДА</v>
      </c>
      <c r="G32" s="19" t="str">
        <f>IF('Решаемость 2 кл. мат'!G32&gt;'Проблемные зоны 2 кл. мат'!G$64,"ДА","НЕТ")</f>
        <v>ДА</v>
      </c>
      <c r="H32" s="19" t="str">
        <f>IF('Решаемость 2 кл. мат'!H32&gt;'Проблемные зоны 2 кл. мат'!H$64,"ДА","НЕТ")</f>
        <v>НЕТ</v>
      </c>
      <c r="I32" s="19">
        <f>'Результаты 2 кл. мат'!I32/'Результаты 2 кл. мат'!$B32</f>
        <v>0.13513513513513514</v>
      </c>
      <c r="J32" s="19">
        <f>'Результаты 2 кл. мат'!J32/'Результаты 2 кл. мат'!$B32</f>
        <v>0.27027027027027029</v>
      </c>
      <c r="K32" s="19">
        <f>'Результаты 2 кл. мат'!K32/'Результаты 2 кл. мат'!$B32</f>
        <v>0.3783783783783784</v>
      </c>
      <c r="L32" s="19">
        <f>'Результаты 2 кл. мат'!L32/'Результаты 2 кл. мат'!$B32</f>
        <v>0.21621621621621623</v>
      </c>
    </row>
    <row r="33" spans="1:12" ht="15.75">
      <c r="A33" s="1">
        <v>40</v>
      </c>
      <c r="B33" s="1">
        <v>79</v>
      </c>
      <c r="C33" s="19" t="str">
        <f>IF('Решаемость 2 кл. мат'!C33&gt;'Проблемные зоны 2 кл. мат'!C$64,"ДА","НЕТ")</f>
        <v>ДА</v>
      </c>
      <c r="D33" s="19" t="str">
        <f>IF('Решаемость 2 кл. мат'!D33&gt;'Проблемные зоны 2 кл. мат'!D$64,"ДА","НЕТ")</f>
        <v>ДА</v>
      </c>
      <c r="E33" s="19" t="str">
        <f>IF('Решаемость 2 кл. мат'!E33&gt;'Проблемные зоны 2 кл. мат'!E$64,"ДА","НЕТ")</f>
        <v>ДА</v>
      </c>
      <c r="F33" s="19" t="str">
        <f>IF('Решаемость 2 кл. мат'!F33&gt;'Проблемные зоны 2 кл. мат'!F$64,"ДА","НЕТ")</f>
        <v>ДА</v>
      </c>
      <c r="G33" s="19" t="str">
        <f>IF('Решаемость 2 кл. мат'!G33&gt;'Проблемные зоны 2 кл. мат'!G$64,"ДА","НЕТ")</f>
        <v>ДА</v>
      </c>
      <c r="H33" s="19" t="str">
        <f>IF('Решаемость 2 кл. мат'!H33&gt;'Проблемные зоны 2 кл. мат'!H$64,"ДА","НЕТ")</f>
        <v>ДА</v>
      </c>
      <c r="I33" s="19">
        <f>'Результаты 2 кл. мат'!I33/'Результаты 2 кл. мат'!$B33</f>
        <v>8.8607594936708861E-2</v>
      </c>
      <c r="J33" s="19">
        <f>'Результаты 2 кл. мат'!J33/'Результаты 2 кл. мат'!$B33</f>
        <v>0.30379746835443039</v>
      </c>
      <c r="K33" s="19">
        <f>'Результаты 2 кл. мат'!K33/'Результаты 2 кл. мат'!$B33</f>
        <v>0.41772151898734178</v>
      </c>
      <c r="L33" s="19">
        <f>'Результаты 2 кл. мат'!L33/'Результаты 2 кл. мат'!$B33</f>
        <v>0.189873417721519</v>
      </c>
    </row>
    <row r="34" spans="1:12" ht="15.75">
      <c r="A34" s="1">
        <v>41</v>
      </c>
      <c r="B34" s="1">
        <v>57</v>
      </c>
      <c r="C34" s="19" t="str">
        <f>IF('Решаемость 2 кл. мат'!C34&gt;'Проблемные зоны 2 кл. мат'!C$64,"ДА","НЕТ")</f>
        <v>ДА</v>
      </c>
      <c r="D34" s="19" t="str">
        <f>IF('Решаемость 2 кл. мат'!D34&gt;'Проблемные зоны 2 кл. мат'!D$64,"ДА","НЕТ")</f>
        <v>ДА</v>
      </c>
      <c r="E34" s="19" t="str">
        <f>IF('Решаемость 2 кл. мат'!E34&gt;'Проблемные зоны 2 кл. мат'!E$64,"ДА","НЕТ")</f>
        <v>ДА</v>
      </c>
      <c r="F34" s="19" t="str">
        <f>IF('Решаемость 2 кл. мат'!F34&gt;'Проблемные зоны 2 кл. мат'!F$64,"ДА","НЕТ")</f>
        <v>НЕТ</v>
      </c>
      <c r="G34" s="19" t="str">
        <f>IF('Решаемость 2 кл. мат'!G34&gt;'Проблемные зоны 2 кл. мат'!G$64,"ДА","НЕТ")</f>
        <v>ДА</v>
      </c>
      <c r="H34" s="19" t="str">
        <f>IF('Решаемость 2 кл. мат'!H34&gt;'Проблемные зоны 2 кл. мат'!H$64,"ДА","НЕТ")</f>
        <v>ДА</v>
      </c>
      <c r="I34" s="19">
        <f>'Результаты 2 кл. мат'!I34/'Результаты 2 кл. мат'!$B34</f>
        <v>0.19298245614035087</v>
      </c>
      <c r="J34" s="19">
        <f>'Результаты 2 кл. мат'!J34/'Результаты 2 кл. мат'!$B34</f>
        <v>0.26315789473684209</v>
      </c>
      <c r="K34" s="19">
        <f>'Результаты 2 кл. мат'!K34/'Результаты 2 кл. мат'!$B34</f>
        <v>0.43859649122807015</v>
      </c>
      <c r="L34" s="19">
        <f>'Результаты 2 кл. мат'!L34/'Результаты 2 кл. мат'!$B34</f>
        <v>0.10526315789473684</v>
      </c>
    </row>
    <row r="35" spans="1:12" ht="15.75">
      <c r="A35" s="1">
        <v>43</v>
      </c>
      <c r="B35" s="1">
        <v>59</v>
      </c>
      <c r="C35" s="19" t="str">
        <f>IF('Решаемость 2 кл. мат'!C35&gt;'Проблемные зоны 2 кл. мат'!C$64,"ДА","НЕТ")</f>
        <v>ДА</v>
      </c>
      <c r="D35" s="19" t="str">
        <f>IF('Решаемость 2 кл. мат'!D35&gt;'Проблемные зоны 2 кл. мат'!D$64,"ДА","НЕТ")</f>
        <v>ДА</v>
      </c>
      <c r="E35" s="19" t="str">
        <f>IF('Решаемость 2 кл. мат'!E35&gt;'Проблемные зоны 2 кл. мат'!E$64,"ДА","НЕТ")</f>
        <v>ДА</v>
      </c>
      <c r="F35" s="19" t="str">
        <f>IF('Решаемость 2 кл. мат'!F35&gt;'Проблемные зоны 2 кл. мат'!F$64,"ДА","НЕТ")</f>
        <v>ДА</v>
      </c>
      <c r="G35" s="19" t="str">
        <f>IF('Решаемость 2 кл. мат'!G35&gt;'Проблемные зоны 2 кл. мат'!G$64,"ДА","НЕТ")</f>
        <v>ДА</v>
      </c>
      <c r="H35" s="19" t="str">
        <f>IF('Решаемость 2 кл. мат'!H35&gt;'Проблемные зоны 2 кл. мат'!H$64,"ДА","НЕТ")</f>
        <v>ДА</v>
      </c>
      <c r="I35" s="19">
        <f>'Результаты 2 кл. мат'!I35/'Результаты 2 кл. мат'!$B35</f>
        <v>0</v>
      </c>
      <c r="J35" s="19">
        <f>'Результаты 2 кл. мат'!J35/'Результаты 2 кл. мат'!$B35</f>
        <v>1.6949152542372881E-2</v>
      </c>
      <c r="K35" s="19">
        <f>'Результаты 2 кл. мат'!K35/'Результаты 2 кл. мат'!$B35</f>
        <v>0.59322033898305082</v>
      </c>
      <c r="L35" s="19">
        <f>'Результаты 2 кл. мат'!L35/'Результаты 2 кл. мат'!$B35</f>
        <v>0.38983050847457629</v>
      </c>
    </row>
    <row r="36" spans="1:12" ht="15.75">
      <c r="A36" s="1">
        <v>44</v>
      </c>
      <c r="B36" s="1">
        <v>74</v>
      </c>
      <c r="C36" s="19" t="str">
        <f>IF('Решаемость 2 кл. мат'!C36&gt;'Проблемные зоны 2 кл. мат'!C$64,"ДА","НЕТ")</f>
        <v>ДА</v>
      </c>
      <c r="D36" s="19" t="str">
        <f>IF('Решаемость 2 кл. мат'!D36&gt;'Проблемные зоны 2 кл. мат'!D$64,"ДА","НЕТ")</f>
        <v>ДА</v>
      </c>
      <c r="E36" s="19" t="str">
        <f>IF('Решаемость 2 кл. мат'!E36&gt;'Проблемные зоны 2 кл. мат'!E$64,"ДА","НЕТ")</f>
        <v>ДА</v>
      </c>
      <c r="F36" s="19" t="str">
        <f>IF('Решаемость 2 кл. мат'!F36&gt;'Проблемные зоны 2 кл. мат'!F$64,"ДА","НЕТ")</f>
        <v>ДА</v>
      </c>
      <c r="G36" s="19" t="str">
        <f>IF('Решаемость 2 кл. мат'!G36&gt;'Проблемные зоны 2 кл. мат'!G$64,"ДА","НЕТ")</f>
        <v>ДА</v>
      </c>
      <c r="H36" s="19" t="str">
        <f>IF('Решаемость 2 кл. мат'!H36&gt;'Проблемные зоны 2 кл. мат'!H$64,"ДА","НЕТ")</f>
        <v>ДА</v>
      </c>
      <c r="I36" s="19">
        <f>'Результаты 2 кл. мат'!I36/'Результаты 2 кл. мат'!$B36</f>
        <v>5.4054054054054057E-2</v>
      </c>
      <c r="J36" s="19">
        <f>'Результаты 2 кл. мат'!J36/'Результаты 2 кл. мат'!$B36</f>
        <v>0.39189189189189189</v>
      </c>
      <c r="K36" s="19">
        <f>'Результаты 2 кл. мат'!K36/'Результаты 2 кл. мат'!$B36</f>
        <v>0.3783783783783784</v>
      </c>
      <c r="L36" s="19">
        <f>'Результаты 2 кл. мат'!L36/'Результаты 2 кл. мат'!$B36</f>
        <v>0.17567567567567569</v>
      </c>
    </row>
    <row r="37" spans="1:12" ht="15.75">
      <c r="A37" s="1">
        <v>45</v>
      </c>
      <c r="B37" s="1">
        <v>79</v>
      </c>
      <c r="C37" s="19" t="str">
        <f>IF('Решаемость 2 кл. мат'!C37&gt;'Проблемные зоны 2 кл. мат'!C$64,"ДА","НЕТ")</f>
        <v>ДА</v>
      </c>
      <c r="D37" s="19" t="str">
        <f>IF('Решаемость 2 кл. мат'!D37&gt;'Проблемные зоны 2 кл. мат'!D$64,"ДА","НЕТ")</f>
        <v>ДА</v>
      </c>
      <c r="E37" s="19" t="str">
        <f>IF('Решаемость 2 кл. мат'!E37&gt;'Проблемные зоны 2 кл. мат'!E$64,"ДА","НЕТ")</f>
        <v>ДА</v>
      </c>
      <c r="F37" s="19" t="str">
        <f>IF('Решаемость 2 кл. мат'!F37&gt;'Проблемные зоны 2 кл. мат'!F$64,"ДА","НЕТ")</f>
        <v>ДА</v>
      </c>
      <c r="G37" s="19" t="str">
        <f>IF('Решаемость 2 кл. мат'!G37&gt;'Проблемные зоны 2 кл. мат'!G$64,"ДА","НЕТ")</f>
        <v>ДА</v>
      </c>
      <c r="H37" s="19" t="str">
        <f>IF('Решаемость 2 кл. мат'!H37&gt;'Проблемные зоны 2 кл. мат'!H$64,"ДА","НЕТ")</f>
        <v>ДА</v>
      </c>
      <c r="I37" s="19">
        <f>'Результаты 2 кл. мат'!I37/'Результаты 2 кл. мат'!$B37</f>
        <v>0.11392405063291139</v>
      </c>
      <c r="J37" s="19">
        <f>'Результаты 2 кл. мат'!J37/'Результаты 2 кл. мат'!$B37</f>
        <v>0.13924050632911392</v>
      </c>
      <c r="K37" s="19">
        <f>'Результаты 2 кл. мат'!K37/'Результаты 2 кл. мат'!$B37</f>
        <v>0.45569620253164556</v>
      </c>
      <c r="L37" s="19">
        <f>'Результаты 2 кл. мат'!L37/'Результаты 2 кл. мат'!$B37</f>
        <v>0.29113924050632911</v>
      </c>
    </row>
    <row r="38" spans="1:12" ht="15.75">
      <c r="A38" s="1">
        <v>48</v>
      </c>
      <c r="B38" s="1">
        <v>17</v>
      </c>
      <c r="C38" s="19" t="str">
        <f>IF('Решаемость 2 кл. мат'!C38&gt;'Проблемные зоны 2 кл. мат'!C$64,"ДА","НЕТ")</f>
        <v>ДА</v>
      </c>
      <c r="D38" s="19" t="str">
        <f>IF('Решаемость 2 кл. мат'!D38&gt;'Проблемные зоны 2 кл. мат'!D$64,"ДА","НЕТ")</f>
        <v>ДА</v>
      </c>
      <c r="E38" s="19" t="str">
        <f>IF('Решаемость 2 кл. мат'!E38&gt;'Проблемные зоны 2 кл. мат'!E$64,"ДА","НЕТ")</f>
        <v>ДА</v>
      </c>
      <c r="F38" s="19" t="str">
        <f>IF('Решаемость 2 кл. мат'!F38&gt;'Проблемные зоны 2 кл. мат'!F$64,"ДА","НЕТ")</f>
        <v>ДА</v>
      </c>
      <c r="G38" s="19" t="str">
        <f>IF('Решаемость 2 кл. мат'!G38&gt;'Проблемные зоны 2 кл. мат'!G$64,"ДА","НЕТ")</f>
        <v>ДА</v>
      </c>
      <c r="H38" s="19" t="str">
        <f>IF('Решаемость 2 кл. мат'!H38&gt;'Проблемные зоны 2 кл. мат'!H$64,"ДА","НЕТ")</f>
        <v>ДА</v>
      </c>
      <c r="I38" s="19">
        <f>'Результаты 2 кл. мат'!I38/'Результаты 2 кл. мат'!$B38</f>
        <v>0.17647058823529413</v>
      </c>
      <c r="J38" s="19">
        <f>'Результаты 2 кл. мат'!J38/'Результаты 2 кл. мат'!$B38</f>
        <v>0.17647058823529413</v>
      </c>
      <c r="K38" s="19">
        <f>'Результаты 2 кл. мат'!K38/'Результаты 2 кл. мат'!$B38</f>
        <v>0.29411764705882354</v>
      </c>
      <c r="L38" s="19">
        <f>'Результаты 2 кл. мат'!L38/'Результаты 2 кл. мат'!$B38</f>
        <v>0.35294117647058826</v>
      </c>
    </row>
    <row r="39" spans="1:12" ht="15.75">
      <c r="A39" s="1">
        <v>49</v>
      </c>
      <c r="B39" s="1">
        <v>43</v>
      </c>
      <c r="C39" s="19" t="str">
        <f>IF('Решаемость 2 кл. мат'!C39&gt;'Проблемные зоны 2 кл. мат'!C$64,"ДА","НЕТ")</f>
        <v>ДА</v>
      </c>
      <c r="D39" s="19" t="str">
        <f>IF('Решаемость 2 кл. мат'!D39&gt;'Проблемные зоны 2 кл. мат'!D$64,"ДА","НЕТ")</f>
        <v>ДА</v>
      </c>
      <c r="E39" s="19" t="str">
        <f>IF('Решаемость 2 кл. мат'!E39&gt;'Проблемные зоны 2 кл. мат'!E$64,"ДА","НЕТ")</f>
        <v>ДА</v>
      </c>
      <c r="F39" s="19" t="str">
        <f>IF('Решаемость 2 кл. мат'!F39&gt;'Проблемные зоны 2 кл. мат'!F$64,"ДА","НЕТ")</f>
        <v>ДА</v>
      </c>
      <c r="G39" s="19" t="str">
        <f>IF('Решаемость 2 кл. мат'!G39&gt;'Проблемные зоны 2 кл. мат'!G$64,"ДА","НЕТ")</f>
        <v>НЕТ</v>
      </c>
      <c r="H39" s="19" t="str">
        <f>IF('Решаемость 2 кл. мат'!H39&gt;'Проблемные зоны 2 кл. мат'!H$64,"ДА","НЕТ")</f>
        <v>ДА</v>
      </c>
      <c r="I39" s="19">
        <f>'Результаты 2 кл. мат'!I39/'Результаты 2 кл. мат'!$B39</f>
        <v>0.11627906976744186</v>
      </c>
      <c r="J39" s="19">
        <f>'Результаты 2 кл. мат'!J39/'Результаты 2 кл. мат'!$B39</f>
        <v>0.27906976744186046</v>
      </c>
      <c r="K39" s="19">
        <f>'Результаты 2 кл. мат'!K39/'Результаты 2 кл. мат'!$B39</f>
        <v>0.44186046511627908</v>
      </c>
      <c r="L39" s="19">
        <f>'Результаты 2 кл. мат'!L39/'Результаты 2 кл. мат'!$B39</f>
        <v>0.16279069767441862</v>
      </c>
    </row>
    <row r="40" spans="1:12" ht="15.75">
      <c r="A40" s="1">
        <v>50</v>
      </c>
      <c r="B40" s="1">
        <v>110</v>
      </c>
      <c r="C40" s="19" t="str">
        <f>IF('Решаемость 2 кл. мат'!C40&gt;'Проблемные зоны 2 кл. мат'!C$64,"ДА","НЕТ")</f>
        <v>ДА</v>
      </c>
      <c r="D40" s="19" t="str">
        <f>IF('Решаемость 2 кл. мат'!D40&gt;'Проблемные зоны 2 кл. мат'!D$64,"ДА","НЕТ")</f>
        <v>ДА</v>
      </c>
      <c r="E40" s="19" t="str">
        <f>IF('Решаемость 2 кл. мат'!E40&gt;'Проблемные зоны 2 кл. мат'!E$64,"ДА","НЕТ")</f>
        <v>ДА</v>
      </c>
      <c r="F40" s="19" t="str">
        <f>IF('Решаемость 2 кл. мат'!F40&gt;'Проблемные зоны 2 кл. мат'!F$64,"ДА","НЕТ")</f>
        <v>ДА</v>
      </c>
      <c r="G40" s="19" t="str">
        <f>IF('Решаемость 2 кл. мат'!G40&gt;'Проблемные зоны 2 кл. мат'!G$64,"ДА","НЕТ")</f>
        <v>ДА</v>
      </c>
      <c r="H40" s="19" t="str">
        <f>IF('Решаемость 2 кл. мат'!H40&gt;'Проблемные зоны 2 кл. мат'!H$64,"ДА","НЕТ")</f>
        <v>ДА</v>
      </c>
      <c r="I40" s="19">
        <f>'Результаты 2 кл. мат'!I40/'Результаты 2 кл. мат'!$B40</f>
        <v>6.363636363636363E-2</v>
      </c>
      <c r="J40" s="19">
        <f>'Результаты 2 кл. мат'!J40/'Результаты 2 кл. мат'!$B40</f>
        <v>0.32727272727272727</v>
      </c>
      <c r="K40" s="19">
        <f>'Результаты 2 кл. мат'!K40/'Результаты 2 кл. мат'!$B40</f>
        <v>0.5</v>
      </c>
      <c r="L40" s="19">
        <f>'Результаты 2 кл. мат'!L40/'Результаты 2 кл. мат'!$B40</f>
        <v>0.10909090909090909</v>
      </c>
    </row>
    <row r="41" spans="1:12" ht="15.75">
      <c r="A41" s="1">
        <v>55</v>
      </c>
      <c r="B41" s="1">
        <v>82</v>
      </c>
      <c r="C41" s="19" t="str">
        <f>IF('Решаемость 2 кл. мат'!C41&gt;'Проблемные зоны 2 кл. мат'!C$64,"ДА","НЕТ")</f>
        <v>ДА</v>
      </c>
      <c r="D41" s="19" t="str">
        <f>IF('Решаемость 2 кл. мат'!D41&gt;'Проблемные зоны 2 кл. мат'!D$64,"ДА","НЕТ")</f>
        <v>ДА</v>
      </c>
      <c r="E41" s="19" t="str">
        <f>IF('Решаемость 2 кл. мат'!E41&gt;'Проблемные зоны 2 кл. мат'!E$64,"ДА","НЕТ")</f>
        <v>ДА</v>
      </c>
      <c r="F41" s="19" t="str">
        <f>IF('Решаемость 2 кл. мат'!F41&gt;'Проблемные зоны 2 кл. мат'!F$64,"ДА","НЕТ")</f>
        <v>ДА</v>
      </c>
      <c r="G41" s="19" t="str">
        <f>IF('Решаемость 2 кл. мат'!G41&gt;'Проблемные зоны 2 кл. мат'!G$64,"ДА","НЕТ")</f>
        <v>ДА</v>
      </c>
      <c r="H41" s="19" t="str">
        <f>IF('Решаемость 2 кл. мат'!H41&gt;'Проблемные зоны 2 кл. мат'!H$64,"ДА","НЕТ")</f>
        <v>ДА</v>
      </c>
      <c r="I41" s="19">
        <f>'Результаты 2 кл. мат'!I41/'Результаты 2 кл. мат'!$B41</f>
        <v>0.15853658536585366</v>
      </c>
      <c r="J41" s="19">
        <f>'Результаты 2 кл. мат'!J41/'Результаты 2 кл. мат'!$B41</f>
        <v>0.18292682926829268</v>
      </c>
      <c r="K41" s="19">
        <f>'Результаты 2 кл. мат'!K41/'Результаты 2 кл. мат'!$B41</f>
        <v>0.48780487804878048</v>
      </c>
      <c r="L41" s="19">
        <f>'Результаты 2 кл. мат'!L41/'Результаты 2 кл. мат'!$B41</f>
        <v>0.17073170731707318</v>
      </c>
    </row>
    <row r="42" spans="1:12" ht="15.75">
      <c r="A42" s="1">
        <v>56</v>
      </c>
      <c r="B42" s="1">
        <v>44</v>
      </c>
      <c r="C42" s="19" t="str">
        <f>IF('Решаемость 2 кл. мат'!C42&gt;'Проблемные зоны 2 кл. мат'!C$64,"ДА","НЕТ")</f>
        <v>ДА</v>
      </c>
      <c r="D42" s="19" t="str">
        <f>IF('Решаемость 2 кл. мат'!D42&gt;'Проблемные зоны 2 кл. мат'!D$64,"ДА","НЕТ")</f>
        <v>ДА</v>
      </c>
      <c r="E42" s="19" t="str">
        <f>IF('Решаемость 2 кл. мат'!E42&gt;'Проблемные зоны 2 кл. мат'!E$64,"ДА","НЕТ")</f>
        <v>ДА</v>
      </c>
      <c r="F42" s="19" t="str">
        <f>IF('Решаемость 2 кл. мат'!F42&gt;'Проблемные зоны 2 кл. мат'!F$64,"ДА","НЕТ")</f>
        <v>НЕТ</v>
      </c>
      <c r="G42" s="19" t="str">
        <f>IF('Решаемость 2 кл. мат'!G42&gt;'Проблемные зоны 2 кл. мат'!G$64,"ДА","НЕТ")</f>
        <v>ДА</v>
      </c>
      <c r="H42" s="19" t="str">
        <f>IF('Решаемость 2 кл. мат'!H42&gt;'Проблемные зоны 2 кл. мат'!H$64,"ДА","НЕТ")</f>
        <v>ДА</v>
      </c>
      <c r="I42" s="19">
        <f>'Результаты 2 кл. мат'!I42/'Результаты 2 кл. мат'!$B42</f>
        <v>6.8181818181818177E-2</v>
      </c>
      <c r="J42" s="19">
        <f>'Результаты 2 кл. мат'!J42/'Результаты 2 кл. мат'!$B42</f>
        <v>0.29545454545454547</v>
      </c>
      <c r="K42" s="19">
        <f>'Результаты 2 кл. мат'!K42/'Результаты 2 кл. мат'!$B42</f>
        <v>0.43181818181818182</v>
      </c>
      <c r="L42" s="19">
        <f>'Результаты 2 кл. мат'!L42/'Результаты 2 кл. мат'!$B42</f>
        <v>0.20454545454545456</v>
      </c>
    </row>
    <row r="43" spans="1:12" ht="15.75">
      <c r="A43" s="1">
        <v>58</v>
      </c>
      <c r="B43" s="1">
        <v>50</v>
      </c>
      <c r="C43" s="19" t="str">
        <f>IF('Решаемость 2 кл. мат'!C43&gt;'Проблемные зоны 2 кл. мат'!C$64,"ДА","НЕТ")</f>
        <v>ДА</v>
      </c>
      <c r="D43" s="19" t="str">
        <f>IF('Решаемость 2 кл. мат'!D43&gt;'Проблемные зоны 2 кл. мат'!D$64,"ДА","НЕТ")</f>
        <v>ДА</v>
      </c>
      <c r="E43" s="19" t="str">
        <f>IF('Решаемость 2 кл. мат'!E43&gt;'Проблемные зоны 2 кл. мат'!E$64,"ДА","НЕТ")</f>
        <v>ДА</v>
      </c>
      <c r="F43" s="19" t="str">
        <f>IF('Решаемость 2 кл. мат'!F43&gt;'Проблемные зоны 2 кл. мат'!F$64,"ДА","НЕТ")</f>
        <v>ДА</v>
      </c>
      <c r="G43" s="19" t="str">
        <f>IF('Решаемость 2 кл. мат'!G43&gt;'Проблемные зоны 2 кл. мат'!G$64,"ДА","НЕТ")</f>
        <v>ДА</v>
      </c>
      <c r="H43" s="19" t="str">
        <f>IF('Решаемость 2 кл. мат'!H43&gt;'Проблемные зоны 2 кл. мат'!H$64,"ДА","НЕТ")</f>
        <v>ДА</v>
      </c>
      <c r="I43" s="19">
        <f>'Результаты 2 кл. мат'!I43/'Результаты 2 кл. мат'!$B43</f>
        <v>0.06</v>
      </c>
      <c r="J43" s="19">
        <f>'Результаты 2 кл. мат'!J43/'Результаты 2 кл. мат'!$B43</f>
        <v>0.24</v>
      </c>
      <c r="K43" s="19">
        <f>'Результаты 2 кл. мат'!K43/'Результаты 2 кл. мат'!$B43</f>
        <v>0.38</v>
      </c>
      <c r="L43" s="19">
        <f>'Результаты 2 кл. мат'!L43/'Результаты 2 кл. мат'!$B43</f>
        <v>0.32</v>
      </c>
    </row>
    <row r="44" spans="1:12" ht="15.75">
      <c r="A44" s="1">
        <v>61</v>
      </c>
      <c r="B44" s="1">
        <v>110</v>
      </c>
      <c r="C44" s="19" t="str">
        <f>IF('Решаемость 2 кл. мат'!C44&gt;'Проблемные зоны 2 кл. мат'!C$64,"ДА","НЕТ")</f>
        <v>ДА</v>
      </c>
      <c r="D44" s="19" t="str">
        <f>IF('Решаемость 2 кл. мат'!D44&gt;'Проблемные зоны 2 кл. мат'!D$64,"ДА","НЕТ")</f>
        <v>ДА</v>
      </c>
      <c r="E44" s="19" t="str">
        <f>IF('Решаемость 2 кл. мат'!E44&gt;'Проблемные зоны 2 кл. мат'!E$64,"ДА","НЕТ")</f>
        <v>ДА</v>
      </c>
      <c r="F44" s="19" t="str">
        <f>IF('Решаемость 2 кл. мат'!F44&gt;'Проблемные зоны 2 кл. мат'!F$64,"ДА","НЕТ")</f>
        <v>ДА</v>
      </c>
      <c r="G44" s="19" t="str">
        <f>IF('Решаемость 2 кл. мат'!G44&gt;'Проблемные зоны 2 кл. мат'!G$64,"ДА","НЕТ")</f>
        <v>ДА</v>
      </c>
      <c r="H44" s="19" t="str">
        <f>IF('Решаемость 2 кл. мат'!H44&gt;'Проблемные зоны 2 кл. мат'!H$64,"ДА","НЕТ")</f>
        <v>ДА</v>
      </c>
      <c r="I44" s="19">
        <f>'Результаты 2 кл. мат'!I44/'Результаты 2 кл. мат'!$B44</f>
        <v>0.10909090909090909</v>
      </c>
      <c r="J44" s="19">
        <f>'Результаты 2 кл. мат'!J44/'Результаты 2 кл. мат'!$B44</f>
        <v>0.23636363636363636</v>
      </c>
      <c r="K44" s="19">
        <f>'Результаты 2 кл. мат'!K44/'Результаты 2 кл. мат'!$B44</f>
        <v>0.49090909090909091</v>
      </c>
      <c r="L44" s="19">
        <f>'Результаты 2 кл. мат'!L44/'Результаты 2 кл. мат'!$B44</f>
        <v>0.16363636363636364</v>
      </c>
    </row>
    <row r="45" spans="1:12" ht="15.75">
      <c r="A45" s="1">
        <v>64</v>
      </c>
      <c r="B45" s="1">
        <v>75</v>
      </c>
      <c r="C45" s="19" t="str">
        <f>IF('Решаемость 2 кл. мат'!C45&gt;'Проблемные зоны 2 кл. мат'!C$64,"ДА","НЕТ")</f>
        <v>ДА</v>
      </c>
      <c r="D45" s="19" t="str">
        <f>IF('Решаемость 2 кл. мат'!D45&gt;'Проблемные зоны 2 кл. мат'!D$64,"ДА","НЕТ")</f>
        <v>ДА</v>
      </c>
      <c r="E45" s="19" t="str">
        <f>IF('Решаемость 2 кл. мат'!E45&gt;'Проблемные зоны 2 кл. мат'!E$64,"ДА","НЕТ")</f>
        <v>ДА</v>
      </c>
      <c r="F45" s="19" t="str">
        <f>IF('Решаемость 2 кл. мат'!F45&gt;'Проблемные зоны 2 кл. мат'!F$64,"ДА","НЕТ")</f>
        <v>ДА</v>
      </c>
      <c r="G45" s="19" t="str">
        <f>IF('Решаемость 2 кл. мат'!G45&gt;'Проблемные зоны 2 кл. мат'!G$64,"ДА","НЕТ")</f>
        <v>ДА</v>
      </c>
      <c r="H45" s="19" t="str">
        <f>IF('Решаемость 2 кл. мат'!H45&gt;'Проблемные зоны 2 кл. мат'!H$64,"ДА","НЕТ")</f>
        <v>ДА</v>
      </c>
      <c r="I45" s="19">
        <f>'Результаты 2 кл. мат'!I45/'Результаты 2 кл. мат'!$B45</f>
        <v>6.6666666666666666E-2</v>
      </c>
      <c r="J45" s="19">
        <f>'Результаты 2 кл. мат'!J45/'Результаты 2 кл. мат'!$B45</f>
        <v>0.25333333333333335</v>
      </c>
      <c r="K45" s="19">
        <f>'Результаты 2 кл. мат'!K45/'Результаты 2 кл. мат'!$B45</f>
        <v>0.42666666666666669</v>
      </c>
      <c r="L45" s="19">
        <f>'Результаты 2 кл. мат'!L45/'Результаты 2 кл. мат'!$B45</f>
        <v>0.25333333333333335</v>
      </c>
    </row>
    <row r="46" spans="1:12" ht="15.75">
      <c r="A46" s="1">
        <v>65</v>
      </c>
      <c r="B46" s="1">
        <v>25</v>
      </c>
      <c r="C46" s="19" t="str">
        <f>IF('Решаемость 2 кл. мат'!C46&gt;'Проблемные зоны 2 кл. мат'!C$64,"ДА","НЕТ")</f>
        <v>НЕТ</v>
      </c>
      <c r="D46" s="19" t="str">
        <f>IF('Решаемость 2 кл. мат'!D46&gt;'Проблемные зоны 2 кл. мат'!D$64,"ДА","НЕТ")</f>
        <v>НЕТ</v>
      </c>
      <c r="E46" s="19" t="str">
        <f>IF('Решаемость 2 кл. мат'!E46&gt;'Проблемные зоны 2 кл. мат'!E$64,"ДА","НЕТ")</f>
        <v>НЕТ</v>
      </c>
      <c r="F46" s="19" t="str">
        <f>IF('Решаемость 2 кл. мат'!F46&gt;'Проблемные зоны 2 кл. мат'!F$64,"ДА","НЕТ")</f>
        <v>НЕТ</v>
      </c>
      <c r="G46" s="19" t="str">
        <f>IF('Решаемость 2 кл. мат'!G46&gt;'Проблемные зоны 2 кл. мат'!G$64,"ДА","НЕТ")</f>
        <v>НЕТ</v>
      </c>
      <c r="H46" s="19" t="str">
        <f>IF('Решаемость 2 кл. мат'!H46&gt;'Проблемные зоны 2 кл. мат'!H$64,"ДА","НЕТ")</f>
        <v>НЕТ</v>
      </c>
      <c r="I46" s="19">
        <f>'Результаты 2 кл. мат'!I46/'Результаты 2 кл. мат'!$B46</f>
        <v>0.6</v>
      </c>
      <c r="J46" s="19">
        <f>'Результаты 2 кл. мат'!J46/'Результаты 2 кл. мат'!$B46</f>
        <v>0.16</v>
      </c>
      <c r="K46" s="19">
        <f>'Результаты 2 кл. мат'!K46/'Результаты 2 кл. мат'!$B46</f>
        <v>0.24</v>
      </c>
      <c r="L46" s="19">
        <f>'Результаты 2 кл. мат'!L46/'Результаты 2 кл. мат'!$B46</f>
        <v>0</v>
      </c>
    </row>
    <row r="47" spans="1:12" ht="15.75">
      <c r="A47" s="1">
        <v>66</v>
      </c>
      <c r="B47" s="1">
        <v>58</v>
      </c>
      <c r="C47" s="19" t="str">
        <f>IF('Решаемость 2 кл. мат'!C47&gt;'Проблемные зоны 2 кл. мат'!C$64,"ДА","НЕТ")</f>
        <v>ДА</v>
      </c>
      <c r="D47" s="19" t="str">
        <f>IF('Решаемость 2 кл. мат'!D47&gt;'Проблемные зоны 2 кл. мат'!D$64,"ДА","НЕТ")</f>
        <v>ДА</v>
      </c>
      <c r="E47" s="19" t="str">
        <f>IF('Решаемость 2 кл. мат'!E47&gt;'Проблемные зоны 2 кл. мат'!E$64,"ДА","НЕТ")</f>
        <v>ДА</v>
      </c>
      <c r="F47" s="19" t="str">
        <f>IF('Решаемость 2 кл. мат'!F47&gt;'Проблемные зоны 2 кл. мат'!F$64,"ДА","НЕТ")</f>
        <v>ДА</v>
      </c>
      <c r="G47" s="19" t="str">
        <f>IF('Решаемость 2 кл. мат'!G47&gt;'Проблемные зоны 2 кл. мат'!G$64,"ДА","НЕТ")</f>
        <v>ДА</v>
      </c>
      <c r="H47" s="19" t="str">
        <f>IF('Решаемость 2 кл. мат'!H47&gt;'Проблемные зоны 2 кл. мат'!H$64,"ДА","НЕТ")</f>
        <v>ДА</v>
      </c>
      <c r="I47" s="19">
        <f>'Результаты 2 кл. мат'!I47/'Результаты 2 кл. мат'!$B47</f>
        <v>0.13793103448275862</v>
      </c>
      <c r="J47" s="19">
        <f>'Результаты 2 кл. мат'!J47/'Результаты 2 кл. мат'!$B47</f>
        <v>0.32758620689655171</v>
      </c>
      <c r="K47" s="19">
        <f>'Результаты 2 кл. мат'!K47/'Результаты 2 кл. мат'!$B47</f>
        <v>0.41379310344827586</v>
      </c>
      <c r="L47" s="19">
        <f>'Результаты 2 кл. мат'!L47/'Результаты 2 кл. мат'!$B47</f>
        <v>0.1206896551724138</v>
      </c>
    </row>
    <row r="48" spans="1:12" ht="15.75">
      <c r="A48" s="1">
        <v>69</v>
      </c>
      <c r="B48" s="1">
        <v>102</v>
      </c>
      <c r="C48" s="19" t="str">
        <f>IF('Решаемость 2 кл. мат'!C48&gt;'Проблемные зоны 2 кл. мат'!C$64,"ДА","НЕТ")</f>
        <v>ДА</v>
      </c>
      <c r="D48" s="19" t="str">
        <f>IF('Решаемость 2 кл. мат'!D48&gt;'Проблемные зоны 2 кл. мат'!D$64,"ДА","НЕТ")</f>
        <v>ДА</v>
      </c>
      <c r="E48" s="19" t="str">
        <f>IF('Решаемость 2 кл. мат'!E48&gt;'Проблемные зоны 2 кл. мат'!E$64,"ДА","НЕТ")</f>
        <v>ДА</v>
      </c>
      <c r="F48" s="19" t="str">
        <f>IF('Решаемость 2 кл. мат'!F48&gt;'Проблемные зоны 2 кл. мат'!F$64,"ДА","НЕТ")</f>
        <v>ДА</v>
      </c>
      <c r="G48" s="19" t="str">
        <f>IF('Решаемость 2 кл. мат'!G48&gt;'Проблемные зоны 2 кл. мат'!G$64,"ДА","НЕТ")</f>
        <v>ДА</v>
      </c>
      <c r="H48" s="19" t="str">
        <f>IF('Решаемость 2 кл. мат'!H48&gt;'Проблемные зоны 2 кл. мат'!H$64,"ДА","НЕТ")</f>
        <v>ДА</v>
      </c>
      <c r="I48" s="19">
        <f>'Результаты 2 кл. мат'!I48/'Результаты 2 кл. мат'!$B48</f>
        <v>9.8039215686274508E-3</v>
      </c>
      <c r="J48" s="19">
        <f>'Результаты 2 кл. мат'!J48/'Результаты 2 кл. мат'!$B48</f>
        <v>5.8823529411764705E-2</v>
      </c>
      <c r="K48" s="19">
        <f>'Результаты 2 кл. мат'!K48/'Результаты 2 кл. мат'!$B48</f>
        <v>0.5</v>
      </c>
      <c r="L48" s="19">
        <f>'Результаты 2 кл. мат'!L48/'Результаты 2 кл. мат'!$B48</f>
        <v>0.43137254901960786</v>
      </c>
    </row>
    <row r="49" spans="1:12" ht="15.75">
      <c r="A49" s="1">
        <v>70</v>
      </c>
      <c r="B49" s="1">
        <v>32</v>
      </c>
      <c r="C49" s="19" t="str">
        <f>IF('Решаемость 2 кл. мат'!C49&gt;'Проблемные зоны 2 кл. мат'!C$64,"ДА","НЕТ")</f>
        <v>ДА</v>
      </c>
      <c r="D49" s="19" t="str">
        <f>IF('Решаемость 2 кл. мат'!D49&gt;'Проблемные зоны 2 кл. мат'!D$64,"ДА","НЕТ")</f>
        <v>ДА</v>
      </c>
      <c r="E49" s="19" t="str">
        <f>IF('Решаемость 2 кл. мат'!E49&gt;'Проблемные зоны 2 кл. мат'!E$64,"ДА","НЕТ")</f>
        <v>ДА</v>
      </c>
      <c r="F49" s="19" t="str">
        <f>IF('Решаемость 2 кл. мат'!F49&gt;'Проблемные зоны 2 кл. мат'!F$64,"ДА","НЕТ")</f>
        <v>ДА</v>
      </c>
      <c r="G49" s="19" t="str">
        <f>IF('Решаемость 2 кл. мат'!G49&gt;'Проблемные зоны 2 кл. мат'!G$64,"ДА","НЕТ")</f>
        <v>ДА</v>
      </c>
      <c r="H49" s="19" t="str">
        <f>IF('Решаемость 2 кл. мат'!H49&gt;'Проблемные зоны 2 кл. мат'!H$64,"ДА","НЕТ")</f>
        <v>ДА</v>
      </c>
      <c r="I49" s="19">
        <f>'Результаты 2 кл. мат'!I49/'Результаты 2 кл. мат'!$B49</f>
        <v>0.3125</v>
      </c>
      <c r="J49" s="19">
        <f>'Результаты 2 кл. мат'!J49/'Результаты 2 кл. мат'!$B49</f>
        <v>0.3125</v>
      </c>
      <c r="K49" s="19">
        <f>'Результаты 2 кл. мат'!K49/'Результаты 2 кл. мат'!$B49</f>
        <v>0.21875</v>
      </c>
      <c r="L49" s="19">
        <f>'Результаты 2 кл. мат'!L49/'Результаты 2 кл. мат'!$B49</f>
        <v>0.15625</v>
      </c>
    </row>
    <row r="50" spans="1:12" ht="15.75">
      <c r="A50" s="1">
        <v>71</v>
      </c>
      <c r="B50" s="1">
        <v>47</v>
      </c>
      <c r="C50" s="19" t="str">
        <f>IF('Решаемость 2 кл. мат'!C50&gt;'Проблемные зоны 2 кл. мат'!C$64,"ДА","НЕТ")</f>
        <v>ДА</v>
      </c>
      <c r="D50" s="19" t="str">
        <f>IF('Решаемость 2 кл. мат'!D50&gt;'Проблемные зоны 2 кл. мат'!D$64,"ДА","НЕТ")</f>
        <v>ДА</v>
      </c>
      <c r="E50" s="19" t="str">
        <f>IF('Решаемость 2 кл. мат'!E50&gt;'Проблемные зоны 2 кл. мат'!E$64,"ДА","НЕТ")</f>
        <v>ДА</v>
      </c>
      <c r="F50" s="19" t="str">
        <f>IF('Решаемость 2 кл. мат'!F50&gt;'Проблемные зоны 2 кл. мат'!F$64,"ДА","НЕТ")</f>
        <v>НЕТ</v>
      </c>
      <c r="G50" s="19" t="str">
        <f>IF('Решаемость 2 кл. мат'!G50&gt;'Проблемные зоны 2 кл. мат'!G$64,"ДА","НЕТ")</f>
        <v>ДА</v>
      </c>
      <c r="H50" s="19" t="str">
        <f>IF('Решаемость 2 кл. мат'!H50&gt;'Проблемные зоны 2 кл. мат'!H$64,"ДА","НЕТ")</f>
        <v>НЕТ</v>
      </c>
      <c r="I50" s="19">
        <f>'Результаты 2 кл. мат'!I50/'Результаты 2 кл. мат'!$B50</f>
        <v>0.10638297872340426</v>
      </c>
      <c r="J50" s="19">
        <f>'Результаты 2 кл. мат'!J50/'Результаты 2 кл. мат'!$B50</f>
        <v>0.38297872340425532</v>
      </c>
      <c r="K50" s="19">
        <f>'Результаты 2 кл. мат'!K50/'Результаты 2 кл. мат'!$B50</f>
        <v>0.2978723404255319</v>
      </c>
      <c r="L50" s="19">
        <f>'Результаты 2 кл. мат'!L50/'Результаты 2 кл. мат'!$B50</f>
        <v>0.21276595744680851</v>
      </c>
    </row>
    <row r="51" spans="1:12" ht="15.75">
      <c r="A51" s="1">
        <v>72</v>
      </c>
      <c r="B51" s="1">
        <v>34</v>
      </c>
      <c r="C51" s="19" t="str">
        <f>IF('Решаемость 2 кл. мат'!C51&gt;'Проблемные зоны 2 кл. мат'!C$64,"ДА","НЕТ")</f>
        <v>ДА</v>
      </c>
      <c r="D51" s="19" t="str">
        <f>IF('Решаемость 2 кл. мат'!D51&gt;'Проблемные зоны 2 кл. мат'!D$64,"ДА","НЕТ")</f>
        <v>ДА</v>
      </c>
      <c r="E51" s="19" t="str">
        <f>IF('Решаемость 2 кл. мат'!E51&gt;'Проблемные зоны 2 кл. мат'!E$64,"ДА","НЕТ")</f>
        <v>ДА</v>
      </c>
      <c r="F51" s="19" t="str">
        <f>IF('Решаемость 2 кл. мат'!F51&gt;'Проблемные зоны 2 кл. мат'!F$64,"ДА","НЕТ")</f>
        <v>ДА</v>
      </c>
      <c r="G51" s="19" t="str">
        <f>IF('Решаемость 2 кл. мат'!G51&gt;'Проблемные зоны 2 кл. мат'!G$64,"ДА","НЕТ")</f>
        <v>ДА</v>
      </c>
      <c r="H51" s="19" t="str">
        <f>IF('Решаемость 2 кл. мат'!H51&gt;'Проблемные зоны 2 кл. мат'!H$64,"ДА","НЕТ")</f>
        <v>ДА</v>
      </c>
      <c r="I51" s="19">
        <f>'Результаты 2 кл. мат'!I51/'Результаты 2 кл. мат'!$B51</f>
        <v>0.20588235294117646</v>
      </c>
      <c r="J51" s="19">
        <f>'Результаты 2 кл. мат'!J51/'Результаты 2 кл. мат'!$B51</f>
        <v>0.14705882352941177</v>
      </c>
      <c r="K51" s="19">
        <f>'Результаты 2 кл. мат'!K51/'Результаты 2 кл. мат'!$B51</f>
        <v>0.3235294117647059</v>
      </c>
      <c r="L51" s="19">
        <f>'Результаты 2 кл. мат'!L51/'Результаты 2 кл. мат'!$B51</f>
        <v>0.3235294117647059</v>
      </c>
    </row>
    <row r="52" spans="1:12" ht="15.75">
      <c r="A52" s="1">
        <v>77</v>
      </c>
      <c r="B52" s="1">
        <v>52</v>
      </c>
      <c r="C52" s="19" t="str">
        <f>IF('Решаемость 2 кл. мат'!C52&gt;'Проблемные зоны 2 кл. мат'!C$64,"ДА","НЕТ")</f>
        <v>ДА</v>
      </c>
      <c r="D52" s="19" t="str">
        <f>IF('Решаемость 2 кл. мат'!D52&gt;'Проблемные зоны 2 кл. мат'!D$64,"ДА","НЕТ")</f>
        <v>ДА</v>
      </c>
      <c r="E52" s="19" t="str">
        <f>IF('Решаемость 2 кл. мат'!E52&gt;'Проблемные зоны 2 кл. мат'!E$64,"ДА","НЕТ")</f>
        <v>ДА</v>
      </c>
      <c r="F52" s="19" t="str">
        <f>IF('Решаемость 2 кл. мат'!F52&gt;'Проблемные зоны 2 кл. мат'!F$64,"ДА","НЕТ")</f>
        <v>ДА</v>
      </c>
      <c r="G52" s="19" t="str">
        <f>IF('Решаемость 2 кл. мат'!G52&gt;'Проблемные зоны 2 кл. мат'!G$64,"ДА","НЕТ")</f>
        <v>ДА</v>
      </c>
      <c r="H52" s="19" t="str">
        <f>IF('Решаемость 2 кл. мат'!H52&gt;'Проблемные зоны 2 кл. мат'!H$64,"ДА","НЕТ")</f>
        <v>ДА</v>
      </c>
      <c r="I52" s="19">
        <f>'Результаты 2 кл. мат'!I52/'Результаты 2 кл. мат'!$B52</f>
        <v>3.8461538461538464E-2</v>
      </c>
      <c r="J52" s="19">
        <f>'Результаты 2 кл. мат'!J52/'Результаты 2 кл. мат'!$B52</f>
        <v>0.26923076923076922</v>
      </c>
      <c r="K52" s="19">
        <f>'Результаты 2 кл. мат'!K52/'Результаты 2 кл. мат'!$B52</f>
        <v>0.48076923076923078</v>
      </c>
      <c r="L52" s="19">
        <f>'Результаты 2 кл. мат'!L52/'Результаты 2 кл. мат'!$B52</f>
        <v>0.21153846153846154</v>
      </c>
    </row>
    <row r="53" spans="1:12" ht="15.75">
      <c r="A53" s="1">
        <v>80</v>
      </c>
      <c r="B53" s="1">
        <v>95</v>
      </c>
      <c r="C53" s="19" t="str">
        <f>IF('Решаемость 2 кл. мат'!C53&gt;'Проблемные зоны 2 кл. мат'!C$64,"ДА","НЕТ")</f>
        <v>ДА</v>
      </c>
      <c r="D53" s="19" t="str">
        <f>IF('Решаемость 2 кл. мат'!D53&gt;'Проблемные зоны 2 кл. мат'!D$64,"ДА","НЕТ")</f>
        <v>ДА</v>
      </c>
      <c r="E53" s="19" t="str">
        <f>IF('Решаемость 2 кл. мат'!E53&gt;'Проблемные зоны 2 кл. мат'!E$64,"ДА","НЕТ")</f>
        <v>ДА</v>
      </c>
      <c r="F53" s="19" t="str">
        <f>IF('Решаемость 2 кл. мат'!F53&gt;'Проблемные зоны 2 кл. мат'!F$64,"ДА","НЕТ")</f>
        <v>НЕТ</v>
      </c>
      <c r="G53" s="19" t="str">
        <f>IF('Решаемость 2 кл. мат'!G53&gt;'Проблемные зоны 2 кл. мат'!G$64,"ДА","НЕТ")</f>
        <v>НЕТ</v>
      </c>
      <c r="H53" s="19" t="str">
        <f>IF('Решаемость 2 кл. мат'!H53&gt;'Проблемные зоны 2 кл. мат'!H$64,"ДА","НЕТ")</f>
        <v>НЕТ</v>
      </c>
      <c r="I53" s="19">
        <f>'Результаты 2 кл. мат'!I53/'Результаты 2 кл. мат'!$B53</f>
        <v>0.18947368421052632</v>
      </c>
      <c r="J53" s="19">
        <f>'Результаты 2 кл. мат'!J53/'Результаты 2 кл. мат'!$B53</f>
        <v>0.31578947368421051</v>
      </c>
      <c r="K53" s="19">
        <f>'Результаты 2 кл. мат'!K53/'Результаты 2 кл. мат'!$B53</f>
        <v>0.33684210526315789</v>
      </c>
      <c r="L53" s="19">
        <f>'Результаты 2 кл. мат'!L53/'Результаты 2 кл. мат'!$B53</f>
        <v>0.15789473684210525</v>
      </c>
    </row>
    <row r="54" spans="1:12" ht="15.75">
      <c r="A54" s="1">
        <v>81</v>
      </c>
      <c r="B54" s="1">
        <v>104</v>
      </c>
      <c r="C54" s="19" t="str">
        <f>IF('Решаемость 2 кл. мат'!C54&gt;'Проблемные зоны 2 кл. мат'!C$64,"ДА","НЕТ")</f>
        <v>ДА</v>
      </c>
      <c r="D54" s="19" t="str">
        <f>IF('Решаемость 2 кл. мат'!D54&gt;'Проблемные зоны 2 кл. мат'!D$64,"ДА","НЕТ")</f>
        <v>ДА</v>
      </c>
      <c r="E54" s="19" t="str">
        <f>IF('Решаемость 2 кл. мат'!E54&gt;'Проблемные зоны 2 кл. мат'!E$64,"ДА","НЕТ")</f>
        <v>ДА</v>
      </c>
      <c r="F54" s="19" t="str">
        <f>IF('Решаемость 2 кл. мат'!F54&gt;'Проблемные зоны 2 кл. мат'!F$64,"ДА","НЕТ")</f>
        <v>ДА</v>
      </c>
      <c r="G54" s="19" t="str">
        <f>IF('Решаемость 2 кл. мат'!G54&gt;'Проблемные зоны 2 кл. мат'!G$64,"ДА","НЕТ")</f>
        <v>ДА</v>
      </c>
      <c r="H54" s="19" t="str">
        <f>IF('Решаемость 2 кл. мат'!H54&gt;'Проблемные зоны 2 кл. мат'!H$64,"ДА","НЕТ")</f>
        <v>ДА</v>
      </c>
      <c r="I54" s="19">
        <f>'Результаты 2 кл. мат'!I54/'Результаты 2 кл. мат'!$B54</f>
        <v>3.8461538461538464E-2</v>
      </c>
      <c r="J54" s="19">
        <f>'Результаты 2 кл. мат'!J54/'Результаты 2 кл. мат'!$B54</f>
        <v>0.19230769230769232</v>
      </c>
      <c r="K54" s="19">
        <f>'Результаты 2 кл. мат'!K54/'Результаты 2 кл. мат'!$B54</f>
        <v>0.47115384615384615</v>
      </c>
      <c r="L54" s="19">
        <f>'Результаты 2 кл. мат'!L54/'Результаты 2 кл. мат'!$B54</f>
        <v>0.29807692307692307</v>
      </c>
    </row>
    <row r="55" spans="1:12" ht="15.75">
      <c r="A55" s="1">
        <v>87</v>
      </c>
      <c r="B55" s="1">
        <v>55</v>
      </c>
      <c r="C55" s="19" t="str">
        <f>IF('Решаемость 2 кл. мат'!C55&gt;'Проблемные зоны 2 кл. мат'!C$64,"ДА","НЕТ")</f>
        <v>ДА</v>
      </c>
      <c r="D55" s="19" t="str">
        <f>IF('Решаемость 2 кл. мат'!D55&gt;'Проблемные зоны 2 кл. мат'!D$64,"ДА","НЕТ")</f>
        <v>ДА</v>
      </c>
      <c r="E55" s="19" t="str">
        <f>IF('Решаемость 2 кл. мат'!E55&gt;'Проблемные зоны 2 кл. мат'!E$64,"ДА","НЕТ")</f>
        <v>ДА</v>
      </c>
      <c r="F55" s="19" t="str">
        <f>IF('Решаемость 2 кл. мат'!F55&gt;'Проблемные зоны 2 кл. мат'!F$64,"ДА","НЕТ")</f>
        <v>ДА</v>
      </c>
      <c r="G55" s="19" t="str">
        <f>IF('Решаемость 2 кл. мат'!G55&gt;'Проблемные зоны 2 кл. мат'!G$64,"ДА","НЕТ")</f>
        <v>ДА</v>
      </c>
      <c r="H55" s="19" t="str">
        <f>IF('Решаемость 2 кл. мат'!H55&gt;'Проблемные зоны 2 кл. мат'!H$64,"ДА","НЕТ")</f>
        <v>ДА</v>
      </c>
      <c r="I55" s="19">
        <f>'Результаты 2 кл. мат'!I55/'Результаты 2 кл. мат'!$B55</f>
        <v>9.0909090909090912E-2</v>
      </c>
      <c r="J55" s="19">
        <f>'Результаты 2 кл. мат'!J55/'Результаты 2 кл. мат'!$B55</f>
        <v>0.14545454545454545</v>
      </c>
      <c r="K55" s="19">
        <f>'Результаты 2 кл. мат'!K55/'Результаты 2 кл. мат'!$B55</f>
        <v>0.58181818181818179</v>
      </c>
      <c r="L55" s="19">
        <f>'Результаты 2 кл. мат'!L55/'Результаты 2 кл. мат'!$B55</f>
        <v>0.18181818181818182</v>
      </c>
    </row>
    <row r="56" spans="1:12" ht="15.75">
      <c r="A56" s="1">
        <v>90</v>
      </c>
      <c r="B56" s="1">
        <v>39</v>
      </c>
      <c r="C56" s="19" t="str">
        <f>IF('Решаемость 2 кл. мат'!C56&gt;'Проблемные зоны 2 кл. мат'!C$64,"ДА","НЕТ")</f>
        <v>ДА</v>
      </c>
      <c r="D56" s="19" t="str">
        <f>IF('Решаемость 2 кл. мат'!D56&gt;'Проблемные зоны 2 кл. мат'!D$64,"ДА","НЕТ")</f>
        <v>ДА</v>
      </c>
      <c r="E56" s="19" t="str">
        <f>IF('Решаемость 2 кл. мат'!E56&gt;'Проблемные зоны 2 кл. мат'!E$64,"ДА","НЕТ")</f>
        <v>ДА</v>
      </c>
      <c r="F56" s="19" t="str">
        <f>IF('Решаемость 2 кл. мат'!F56&gt;'Проблемные зоны 2 кл. мат'!F$64,"ДА","НЕТ")</f>
        <v>ДА</v>
      </c>
      <c r="G56" s="19" t="str">
        <f>IF('Решаемость 2 кл. мат'!G56&gt;'Проблемные зоны 2 кл. мат'!G$64,"ДА","НЕТ")</f>
        <v>ДА</v>
      </c>
      <c r="H56" s="19" t="str">
        <f>IF('Решаемость 2 кл. мат'!H56&gt;'Проблемные зоны 2 кл. мат'!H$64,"ДА","НЕТ")</f>
        <v>НЕТ</v>
      </c>
      <c r="I56" s="19">
        <f>'Результаты 2 кл. мат'!I56/'Результаты 2 кл. мат'!$B56</f>
        <v>0.15384615384615385</v>
      </c>
      <c r="J56" s="19">
        <f>'Результаты 2 кл. мат'!J56/'Результаты 2 кл. мат'!$B56</f>
        <v>0.23076923076923078</v>
      </c>
      <c r="K56" s="19">
        <f>'Результаты 2 кл. мат'!K56/'Результаты 2 кл. мат'!$B56</f>
        <v>0.33333333333333331</v>
      </c>
      <c r="L56" s="19">
        <f>'Результаты 2 кл. мат'!L56/'Результаты 2 кл. мат'!$B56</f>
        <v>0.28205128205128205</v>
      </c>
    </row>
    <row r="57" spans="1:12" ht="15.75">
      <c r="A57" s="1">
        <v>95</v>
      </c>
      <c r="B57" s="1">
        <v>98</v>
      </c>
      <c r="C57" s="19" t="str">
        <f>IF('Решаемость 2 кл. мат'!C57&gt;'Проблемные зоны 2 кл. мат'!C$64,"ДА","НЕТ")</f>
        <v>ДА</v>
      </c>
      <c r="D57" s="19" t="str">
        <f>IF('Решаемость 2 кл. мат'!D57&gt;'Проблемные зоны 2 кл. мат'!D$64,"ДА","НЕТ")</f>
        <v>ДА</v>
      </c>
      <c r="E57" s="19" t="str">
        <f>IF('Решаемость 2 кл. мат'!E57&gt;'Проблемные зоны 2 кл. мат'!E$64,"ДА","НЕТ")</f>
        <v>ДА</v>
      </c>
      <c r="F57" s="19" t="str">
        <f>IF('Решаемость 2 кл. мат'!F57&gt;'Проблемные зоны 2 кл. мат'!F$64,"ДА","НЕТ")</f>
        <v>ДА</v>
      </c>
      <c r="G57" s="19" t="str">
        <f>IF('Решаемость 2 кл. мат'!G57&gt;'Проблемные зоны 2 кл. мат'!G$64,"ДА","НЕТ")</f>
        <v>ДА</v>
      </c>
      <c r="H57" s="19" t="str">
        <f>IF('Решаемость 2 кл. мат'!H57&gt;'Проблемные зоны 2 кл. мат'!H$64,"ДА","НЕТ")</f>
        <v>ДА</v>
      </c>
      <c r="I57" s="19">
        <f>'Результаты 2 кл. мат'!I57/'Результаты 2 кл. мат'!$B57</f>
        <v>0</v>
      </c>
      <c r="J57" s="19">
        <f>'Результаты 2 кл. мат'!J57/'Результаты 2 кл. мат'!$B57</f>
        <v>0.17346938775510204</v>
      </c>
      <c r="K57" s="19">
        <f>'Результаты 2 кл. мат'!K57/'Результаты 2 кл. мат'!$B57</f>
        <v>0.47959183673469385</v>
      </c>
      <c r="L57" s="19">
        <f>'Результаты 2 кл. мат'!L57/'Результаты 2 кл. мат'!$B57</f>
        <v>0.34693877551020408</v>
      </c>
    </row>
    <row r="58" spans="1:12" ht="15.75">
      <c r="A58" s="1">
        <v>100</v>
      </c>
      <c r="B58" s="1">
        <v>257</v>
      </c>
      <c r="C58" s="19" t="str">
        <f>IF('Решаемость 2 кл. мат'!C58&gt;'Проблемные зоны 2 кл. мат'!C$64,"ДА","НЕТ")</f>
        <v>ДА</v>
      </c>
      <c r="D58" s="19" t="str">
        <f>IF('Решаемость 2 кл. мат'!D58&gt;'Проблемные зоны 2 кл. мат'!D$64,"ДА","НЕТ")</f>
        <v>ДА</v>
      </c>
      <c r="E58" s="19" t="str">
        <f>IF('Решаемость 2 кл. мат'!E58&gt;'Проблемные зоны 2 кл. мат'!E$64,"ДА","НЕТ")</f>
        <v>ДА</v>
      </c>
      <c r="F58" s="19" t="str">
        <f>IF('Решаемость 2 кл. мат'!F58&gt;'Проблемные зоны 2 кл. мат'!F$64,"ДА","НЕТ")</f>
        <v>ДА</v>
      </c>
      <c r="G58" s="19" t="str">
        <f>IF('Решаемость 2 кл. мат'!G58&gt;'Проблемные зоны 2 кл. мат'!G$64,"ДА","НЕТ")</f>
        <v>ДА</v>
      </c>
      <c r="H58" s="19" t="str">
        <f>IF('Решаемость 2 кл. мат'!H58&gt;'Проблемные зоны 2 кл. мат'!H$64,"ДА","НЕТ")</f>
        <v>ДА</v>
      </c>
      <c r="I58" s="19">
        <f>'Результаты 2 кл. мат'!I58/'Результаты 2 кл. мат'!$B58</f>
        <v>6.2256809338521402E-2</v>
      </c>
      <c r="J58" s="19">
        <f>'Результаты 2 кл. мат'!J58/'Результаты 2 кл. мат'!$B58</f>
        <v>0.2723735408560311</v>
      </c>
      <c r="K58" s="19">
        <f>'Результаты 2 кл. мат'!K58/'Результаты 2 кл. мат'!$B58</f>
        <v>0.50194552529182879</v>
      </c>
      <c r="L58" s="19">
        <f>'Результаты 2 кл. мат'!L58/'Результаты 2 кл. мат'!$B58</f>
        <v>0.16342412451361868</v>
      </c>
    </row>
    <row r="59" spans="1:12" ht="15.75">
      <c r="A59" s="1">
        <v>138</v>
      </c>
      <c r="B59" s="1">
        <v>31</v>
      </c>
      <c r="C59" s="19" t="str">
        <f>IF('Решаемость 2 кл. мат'!C59&gt;'Проблемные зоны 2 кл. мат'!C$64,"ДА","НЕТ")</f>
        <v>НЕТ</v>
      </c>
      <c r="D59" s="19" t="str">
        <f>IF('Решаемость 2 кл. мат'!D59&gt;'Проблемные зоны 2 кл. мат'!D$64,"ДА","НЕТ")</f>
        <v>НЕТ</v>
      </c>
      <c r="E59" s="19" t="str">
        <f>IF('Решаемость 2 кл. мат'!E59&gt;'Проблемные зоны 2 кл. мат'!E$64,"ДА","НЕТ")</f>
        <v>НЕТ</v>
      </c>
      <c r="F59" s="19" t="str">
        <f>IF('Решаемость 2 кл. мат'!F59&gt;'Проблемные зоны 2 кл. мат'!F$64,"ДА","НЕТ")</f>
        <v>НЕТ</v>
      </c>
      <c r="G59" s="19" t="str">
        <f>IF('Решаемость 2 кл. мат'!G59&gt;'Проблемные зоны 2 кл. мат'!G$64,"ДА","НЕТ")</f>
        <v>НЕТ</v>
      </c>
      <c r="H59" s="19" t="str">
        <f>IF('Решаемость 2 кл. мат'!H59&gt;'Проблемные зоны 2 кл. мат'!H$64,"ДА","НЕТ")</f>
        <v>НЕТ</v>
      </c>
      <c r="I59" s="19">
        <f>'Результаты 2 кл. мат'!I59/'Результаты 2 кл. мат'!$B59</f>
        <v>0.32258064516129031</v>
      </c>
      <c r="J59" s="19">
        <f>'Результаты 2 кл. мат'!J59/'Результаты 2 кл. мат'!$B59</f>
        <v>0.29032258064516131</v>
      </c>
      <c r="K59" s="19">
        <f>'Результаты 2 кл. мат'!K59/'Результаты 2 кл. мат'!$B59</f>
        <v>0.29032258064516131</v>
      </c>
      <c r="L59" s="19">
        <f>'Результаты 2 кл. мат'!L59/'Результаты 2 кл. мат'!$B59</f>
        <v>9.6774193548387094E-2</v>
      </c>
    </row>
    <row r="60" spans="1:12" ht="15.75">
      <c r="A60" s="1">
        <v>144</v>
      </c>
      <c r="B60" s="1">
        <v>35</v>
      </c>
      <c r="C60" s="19" t="str">
        <f>IF('Решаемость 2 кл. мат'!C60&gt;'Проблемные зоны 2 кл. мат'!C$64,"ДА","НЕТ")</f>
        <v>НЕТ</v>
      </c>
      <c r="D60" s="19" t="str">
        <f>IF('Решаемость 2 кл. мат'!D60&gt;'Проблемные зоны 2 кл. мат'!D$64,"ДА","НЕТ")</f>
        <v>ДА</v>
      </c>
      <c r="E60" s="19" t="str">
        <f>IF('Решаемость 2 кл. мат'!E60&gt;'Проблемные зоны 2 кл. мат'!E$64,"ДА","НЕТ")</f>
        <v>НЕТ</v>
      </c>
      <c r="F60" s="19" t="str">
        <f>IF('Решаемость 2 кл. мат'!F60&gt;'Проблемные зоны 2 кл. мат'!F$64,"ДА","НЕТ")</f>
        <v>НЕТ</v>
      </c>
      <c r="G60" s="19" t="str">
        <f>IF('Решаемость 2 кл. мат'!G60&gt;'Проблемные зоны 2 кл. мат'!G$64,"ДА","НЕТ")</f>
        <v>ДА</v>
      </c>
      <c r="H60" s="19" t="str">
        <f>IF('Решаемость 2 кл. мат'!H60&gt;'Проблемные зоны 2 кл. мат'!H$64,"ДА","НЕТ")</f>
        <v>ДА</v>
      </c>
      <c r="I60" s="19">
        <f>'Результаты 2 кл. мат'!I60/'Результаты 2 кл. мат'!$B60</f>
        <v>0.22857142857142856</v>
      </c>
      <c r="J60" s="19">
        <f>'Результаты 2 кл. мат'!J60/'Результаты 2 кл. мат'!$B60</f>
        <v>0.48571428571428571</v>
      </c>
      <c r="K60" s="19">
        <f>'Результаты 2 кл. мат'!K60/'Результаты 2 кл. мат'!$B60</f>
        <v>0.22857142857142856</v>
      </c>
      <c r="L60" s="19">
        <f>'Результаты 2 кл. мат'!L60/'Результаты 2 кл. мат'!$B60</f>
        <v>5.7142857142857141E-2</v>
      </c>
    </row>
    <row r="61" spans="1:12" ht="37.5">
      <c r="A61" s="2" t="s">
        <v>16</v>
      </c>
      <c r="B61" s="2">
        <f>'Результаты 2 кл. мат'!B61</f>
        <v>3804</v>
      </c>
      <c r="C61" s="22">
        <f>'Результаты 2 кл. мат'!C61/'Результаты 2 кл. мат'!$B61/4</f>
        <v>0.84411146161934802</v>
      </c>
      <c r="D61" s="22">
        <f>'Результаты 2 кл. мат'!D61/'Результаты 2 кл. мат'!$B61/5</f>
        <v>0.75609884332281807</v>
      </c>
      <c r="E61" s="22">
        <f>'Результаты 2 кл. мат'!E61/'Результаты 2 кл. мат'!$B61/6</f>
        <v>0.68357868909919384</v>
      </c>
      <c r="F61" s="22">
        <f>'Результаты 2 кл. мат'!F61/'Результаты 2 кл. мат'!$B61/2</f>
        <v>0.81558885383806523</v>
      </c>
      <c r="G61" s="22">
        <f>'Результаты 2 кл. мат'!G61/'Результаты 2 кл. мат'!$B61/2</f>
        <v>0.69768664563617244</v>
      </c>
      <c r="H61" s="22">
        <f>'Результаты 2 кл. мат'!H61/'Результаты 2 кл. мат'!$B61/2</f>
        <v>0.7640641430073607</v>
      </c>
      <c r="I61" s="23">
        <f>'Результаты 2 кл. мат'!I61/'Результаты 2 кл. мат'!$B61</f>
        <v>9.2271293375394317E-2</v>
      </c>
      <c r="J61" s="24">
        <f>'Результаты 2 кл. мат'!J61/'Результаты 2 кл. мат'!$B61</f>
        <v>0.25078864353312302</v>
      </c>
      <c r="K61" s="25">
        <f>'Результаты 2 кл. мат'!K61/'Результаты 2 кл. мат'!$B61</f>
        <v>0.44821240799158779</v>
      </c>
      <c r="L61" s="26">
        <f>'Результаты 2 кл. мат'!L61/'Результаты 2 кл. мат'!$B61</f>
        <v>0.20846477392218718</v>
      </c>
    </row>
    <row r="62" spans="1:12" ht="18.75">
      <c r="A62" s="28" t="s">
        <v>17</v>
      </c>
      <c r="B62" s="28"/>
      <c r="C62" s="7">
        <f>STDEV('Решаемость 2 кл. мат'!C2:C60)</f>
        <v>7.2954878314426333E-2</v>
      </c>
      <c r="D62" s="7">
        <f>STDEV('Решаемость 2 кл. мат'!D2:D60)</f>
        <v>0.12032083932143273</v>
      </c>
      <c r="E62" s="7">
        <f>STDEV('Решаемость 2 кл. мат'!E2:E60)</f>
        <v>0.14004800750480484</v>
      </c>
      <c r="F62" s="7">
        <f>STDEV('Решаемость 2 кл. мат'!F2:F60)</f>
        <v>0.14853718768377477</v>
      </c>
      <c r="G62" s="7">
        <f>STDEV('Решаемость 2 кл. мат'!G2:G60)</f>
        <v>0.12665753087145032</v>
      </c>
      <c r="H62" s="7">
        <f>STDEV('Решаемость 2 кл. мат'!H2:H60)</f>
        <v>0.11076430284027132</v>
      </c>
      <c r="I62" s="7"/>
      <c r="J62" s="7"/>
      <c r="K62" s="7"/>
      <c r="L62" s="7"/>
    </row>
    <row r="63" spans="1:12" ht="18.75">
      <c r="A63" s="29" t="s">
        <v>18</v>
      </c>
      <c r="B63" s="30"/>
      <c r="C63" s="8">
        <f>C61+C62</f>
        <v>0.9170663399337744</v>
      </c>
      <c r="D63" s="8">
        <f t="shared" ref="D63:H63" si="0">D61+D62</f>
        <v>0.87641968264425074</v>
      </c>
      <c r="E63" s="8">
        <f t="shared" si="0"/>
        <v>0.82362669660399868</v>
      </c>
      <c r="F63" s="8">
        <f t="shared" si="0"/>
        <v>0.96412604152184</v>
      </c>
      <c r="G63" s="8">
        <f t="shared" si="0"/>
        <v>0.82434417650762271</v>
      </c>
      <c r="H63" s="8">
        <f t="shared" si="0"/>
        <v>0.87482844584763197</v>
      </c>
      <c r="I63" s="8"/>
      <c r="J63" s="8"/>
      <c r="K63" s="8"/>
      <c r="L63" s="8"/>
    </row>
    <row r="64" spans="1:12" ht="18.75">
      <c r="A64" s="29" t="s">
        <v>19</v>
      </c>
      <c r="B64" s="30"/>
      <c r="C64" s="8">
        <f>C61-C62</f>
        <v>0.77115658330492165</v>
      </c>
      <c r="D64" s="8">
        <f t="shared" ref="D64:H64" si="1">D61-D62</f>
        <v>0.6357780040013854</v>
      </c>
      <c r="E64" s="8">
        <f t="shared" si="1"/>
        <v>0.543530681594389</v>
      </c>
      <c r="F64" s="8">
        <f t="shared" si="1"/>
        <v>0.66705166615429046</v>
      </c>
      <c r="G64" s="8">
        <f t="shared" si="1"/>
        <v>0.57102911476472218</v>
      </c>
      <c r="H64" s="8">
        <f t="shared" si="1"/>
        <v>0.65329984016708942</v>
      </c>
      <c r="I64" s="8"/>
      <c r="J64" s="8"/>
      <c r="K64" s="8"/>
      <c r="L64" s="8"/>
    </row>
  </sheetData>
  <dataConsolidate/>
  <mergeCells count="3">
    <mergeCell ref="A62:B62"/>
    <mergeCell ref="A63:B63"/>
    <mergeCell ref="A64:B64"/>
  </mergeCells>
  <conditionalFormatting sqref="C2:L60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4"/>
  <sheetViews>
    <sheetView workbookViewId="0">
      <selection activeCell="O67" sqref="O67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  <col min="11" max="12" width="12.85546875" customWidth="1"/>
  </cols>
  <sheetData>
    <row r="1" spans="1:12" ht="110.25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23</v>
      </c>
      <c r="G1" s="1" t="s">
        <v>24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</row>
    <row r="2" spans="1:12" ht="15.75">
      <c r="A2" s="1" t="s">
        <v>7</v>
      </c>
      <c r="B2" s="1">
        <v>64</v>
      </c>
      <c r="C2" s="19" t="str">
        <f>IF('Решаемость 2 кл. мат'!C2&lt;'Необъективность 2 кл. мат'!C$63,"ДА","НЕТ")</f>
        <v>ДА</v>
      </c>
      <c r="D2" s="19" t="str">
        <f>IF('Решаемость 2 кл. мат'!D2&lt;'Необъективность 2 кл. мат'!D$63,"ДА","НЕТ")</f>
        <v>ДА</v>
      </c>
      <c r="E2" s="19" t="str">
        <f>IF('Решаемость 2 кл. мат'!E2&lt;'Необъективность 2 кл. мат'!E$63,"ДА","НЕТ")</f>
        <v>ДА</v>
      </c>
      <c r="F2" s="19" t="str">
        <f>IF('Решаемость 2 кл. мат'!F2&lt;'Необъективность 2 кл. мат'!F$63,"ДА","НЕТ")</f>
        <v>ДА</v>
      </c>
      <c r="G2" s="19" t="str">
        <f>IF('Решаемость 2 кл. мат'!G2&lt;'Необъективность 2 кл. мат'!G$63,"ДА","НЕТ")</f>
        <v>ДА</v>
      </c>
      <c r="H2" s="19" t="str">
        <f>IF('Решаемость 2 кл. мат'!H2&lt;'Необъективность 2 кл. мат'!H$63,"ДА","НЕТ")</f>
        <v>ДА</v>
      </c>
      <c r="I2" s="19">
        <f>'Результаты 2 кл. мат'!I2/'Результаты 2 кл. мат'!$B2</f>
        <v>0.125</v>
      </c>
      <c r="J2" s="19">
        <f>'Результаты 2 кл. мат'!J2/'Результаты 2 кл. мат'!$B2</f>
        <v>0.3125</v>
      </c>
      <c r="K2" s="19">
        <f>'Результаты 2 кл. мат'!K2/'Результаты 2 кл. мат'!$B2</f>
        <v>0.390625</v>
      </c>
      <c r="L2" s="19">
        <f>'Результаты 2 кл. мат'!L2/'Результаты 2 кл. мат'!$B2</f>
        <v>0.15625</v>
      </c>
    </row>
    <row r="3" spans="1:12" ht="15.75">
      <c r="A3" s="1" t="s">
        <v>8</v>
      </c>
      <c r="B3" s="1">
        <v>103</v>
      </c>
      <c r="C3" s="19" t="str">
        <f>IF('Решаемость 2 кл. мат'!C3&lt;'Необъективность 2 кл. мат'!C$63,"ДА","НЕТ")</f>
        <v>ДА</v>
      </c>
      <c r="D3" s="19" t="str">
        <f>IF('Решаемость 2 кл. мат'!D3&lt;'Необъективность 2 кл. мат'!D$63,"ДА","НЕТ")</f>
        <v>ДА</v>
      </c>
      <c r="E3" s="19" t="str">
        <f>IF('Решаемость 2 кл. мат'!E3&lt;'Необъективность 2 кл. мат'!E$63,"ДА","НЕТ")</f>
        <v>ДА</v>
      </c>
      <c r="F3" s="19" t="str">
        <f>IF('Решаемость 2 кл. мат'!F3&lt;'Необъективность 2 кл. мат'!F$63,"ДА","НЕТ")</f>
        <v>ДА</v>
      </c>
      <c r="G3" s="19" t="str">
        <f>IF('Решаемость 2 кл. мат'!G3&lt;'Необъективность 2 кл. мат'!G$63,"ДА","НЕТ")</f>
        <v>ДА</v>
      </c>
      <c r="H3" s="19" t="str">
        <f>IF('Решаемость 2 кл. мат'!H3&lt;'Необъективность 2 кл. мат'!H$63,"ДА","НЕТ")</f>
        <v>ДА</v>
      </c>
      <c r="I3" s="19">
        <f>'Результаты 2 кл. мат'!I3/'Результаты 2 кл. мат'!$B3</f>
        <v>4.8543689320388349E-2</v>
      </c>
      <c r="J3" s="19">
        <f>'Результаты 2 кл. мат'!J3/'Результаты 2 кл. мат'!$B3</f>
        <v>0.26213592233009708</v>
      </c>
      <c r="K3" s="19">
        <f>'Результаты 2 кл. мат'!K3/'Результаты 2 кл. мат'!$B3</f>
        <v>0.4854368932038835</v>
      </c>
      <c r="L3" s="19">
        <f>'Результаты 2 кл. мат'!L3/'Результаты 2 кл. мат'!$B3</f>
        <v>0.20388349514563106</v>
      </c>
    </row>
    <row r="4" spans="1:12" ht="15.75">
      <c r="A4" s="1" t="s">
        <v>28</v>
      </c>
      <c r="B4" s="1">
        <v>4</v>
      </c>
      <c r="C4" s="19" t="str">
        <f>IF('Решаемость 2 кл. мат'!C4&lt;'Необъективность 2 кл. мат'!C$63,"ДА","НЕТ")</f>
        <v>НЕТ</v>
      </c>
      <c r="D4" s="19" t="str">
        <f>IF('Решаемость 2 кл. мат'!D4&lt;'Необъективность 2 кл. мат'!D$63,"ДА","НЕТ")</f>
        <v>ДА</v>
      </c>
      <c r="E4" s="19" t="str">
        <f>IF('Решаемость 2 кл. мат'!E4&lt;'Необъективность 2 кл. мат'!E$63,"ДА","НЕТ")</f>
        <v>ДА</v>
      </c>
      <c r="F4" s="19" t="str">
        <f>IF('Решаемость 2 кл. мат'!F4&lt;'Необъективность 2 кл. мат'!F$63,"ДА","НЕТ")</f>
        <v>НЕТ</v>
      </c>
      <c r="G4" s="19" t="str">
        <f>IF('Решаемость 2 кл. мат'!G4&lt;'Необъективность 2 кл. мат'!G$63,"ДА","НЕТ")</f>
        <v>ДА</v>
      </c>
      <c r="H4" s="19" t="str">
        <f>IF('Решаемость 2 кл. мат'!H4&lt;'Необъективность 2 кл. мат'!H$63,"ДА","НЕТ")</f>
        <v>ДА</v>
      </c>
      <c r="I4" s="19">
        <f>'Результаты 2 кл. мат'!I4/'Результаты 2 кл. мат'!$B4</f>
        <v>0</v>
      </c>
      <c r="J4" s="19">
        <f>'Результаты 2 кл. мат'!J4/'Результаты 2 кл. мат'!$B4</f>
        <v>0.5</v>
      </c>
      <c r="K4" s="19">
        <f>'Результаты 2 кл. мат'!K4/'Результаты 2 кл. мат'!$B4</f>
        <v>0.5</v>
      </c>
      <c r="L4" s="19">
        <f>'Результаты 2 кл. мат'!L4/'Результаты 2 кл. мат'!$B4</f>
        <v>0</v>
      </c>
    </row>
    <row r="5" spans="1:12" ht="15.75">
      <c r="A5" s="1" t="s">
        <v>29</v>
      </c>
      <c r="B5" s="1">
        <v>1</v>
      </c>
      <c r="C5" s="19" t="str">
        <f>IF('Решаемость 2 кл. мат'!C5&lt;'Необъективность 2 кл. мат'!C$63,"ДА","НЕТ")</f>
        <v>ДА</v>
      </c>
      <c r="D5" s="19" t="str">
        <f>IF('Решаемость 2 кл. мат'!D5&lt;'Необъективность 2 кл. мат'!D$63,"ДА","НЕТ")</f>
        <v>ДА</v>
      </c>
      <c r="E5" s="19" t="str">
        <f>IF('Решаемость 2 кл. мат'!E5&lt;'Необъективность 2 кл. мат'!E$63,"ДА","НЕТ")</f>
        <v>ДА</v>
      </c>
      <c r="F5" s="19" t="str">
        <f>IF('Решаемость 2 кл. мат'!F5&lt;'Необъективность 2 кл. мат'!F$63,"ДА","НЕТ")</f>
        <v>НЕТ</v>
      </c>
      <c r="G5" s="19" t="str">
        <f>IF('Решаемость 2 кл. мат'!G5&lt;'Необъективность 2 кл. мат'!G$63,"ДА","НЕТ")</f>
        <v>НЕТ</v>
      </c>
      <c r="H5" s="19" t="str">
        <f>IF('Решаемость 2 кл. мат'!H5&lt;'Необъективность 2 кл. мат'!H$63,"ДА","НЕТ")</f>
        <v>НЕТ</v>
      </c>
      <c r="I5" s="19">
        <f>'Результаты 2 кл. мат'!I5/'Результаты 2 кл. мат'!$B5</f>
        <v>0</v>
      </c>
      <c r="J5" s="19">
        <f>'Результаты 2 кл. мат'!J5/'Результаты 2 кл. мат'!$B5</f>
        <v>0</v>
      </c>
      <c r="K5" s="19">
        <f>'Результаты 2 кл. мат'!K5/'Результаты 2 кл. мат'!$B5</f>
        <v>1</v>
      </c>
      <c r="L5" s="19">
        <f>'Результаты 2 кл. мат'!L5/'Результаты 2 кл. мат'!$B5</f>
        <v>0</v>
      </c>
    </row>
    <row r="6" spans="1:12" ht="15.75">
      <c r="A6" s="1" t="s">
        <v>9</v>
      </c>
      <c r="B6" s="1">
        <v>48</v>
      </c>
      <c r="C6" s="19" t="str">
        <f>IF('Решаемость 2 кл. мат'!C6&lt;'Необъективность 2 кл. мат'!C$63,"ДА","НЕТ")</f>
        <v>НЕТ</v>
      </c>
      <c r="D6" s="19" t="str">
        <f>IF('Решаемость 2 кл. мат'!D6&lt;'Необъективность 2 кл. мат'!D$63,"ДА","НЕТ")</f>
        <v>ДА</v>
      </c>
      <c r="E6" s="19" t="str">
        <f>IF('Решаемость 2 кл. мат'!E6&lt;'Необъективность 2 кл. мат'!E$63,"ДА","НЕТ")</f>
        <v>ДА</v>
      </c>
      <c r="F6" s="19" t="str">
        <f>IF('Решаемость 2 кл. мат'!F6&lt;'Необъективность 2 кл. мат'!F$63,"ДА","НЕТ")</f>
        <v>ДА</v>
      </c>
      <c r="G6" s="19" t="str">
        <f>IF('Решаемость 2 кл. мат'!G6&lt;'Необъективность 2 кл. мат'!G$63,"ДА","НЕТ")</f>
        <v>НЕТ</v>
      </c>
      <c r="H6" s="19" t="str">
        <f>IF('Решаемость 2 кл. мат'!H6&lt;'Необъективность 2 кл. мат'!H$63,"ДА","НЕТ")</f>
        <v>ДА</v>
      </c>
      <c r="I6" s="19">
        <f>'Результаты 2 кл. мат'!I6/'Результаты 2 кл. мат'!$B6</f>
        <v>0</v>
      </c>
      <c r="J6" s="19">
        <f>'Результаты 2 кл. мат'!J6/'Результаты 2 кл. мат'!$B6</f>
        <v>0.1875</v>
      </c>
      <c r="K6" s="19">
        <f>'Результаты 2 кл. мат'!K6/'Результаты 2 кл. мат'!$B6</f>
        <v>0.66666666666666663</v>
      </c>
      <c r="L6" s="19">
        <f>'Результаты 2 кл. мат'!L6/'Результаты 2 кл. мат'!$B6</f>
        <v>0.14583333333333334</v>
      </c>
    </row>
    <row r="7" spans="1:12" ht="15.75">
      <c r="A7" s="1" t="s">
        <v>10</v>
      </c>
      <c r="B7" s="1">
        <v>6</v>
      </c>
      <c r="C7" s="19" t="str">
        <f>IF('Решаемость 2 кл. мат'!C7&lt;'Необъективность 2 кл. мат'!C$63,"ДА","НЕТ")</f>
        <v>ДА</v>
      </c>
      <c r="D7" s="19" t="str">
        <f>IF('Решаемость 2 кл. мат'!D7&lt;'Необъективность 2 кл. мат'!D$63,"ДА","НЕТ")</f>
        <v>ДА</v>
      </c>
      <c r="E7" s="19" t="str">
        <f>IF('Решаемость 2 кл. мат'!E7&lt;'Необъективность 2 кл. мат'!E$63,"ДА","НЕТ")</f>
        <v>ДА</v>
      </c>
      <c r="F7" s="19" t="str">
        <f>IF('Решаемость 2 кл. мат'!F7&lt;'Необъективность 2 кл. мат'!F$63,"ДА","НЕТ")</f>
        <v>ДА</v>
      </c>
      <c r="G7" s="19" t="str">
        <f>IF('Решаемость 2 кл. мат'!G7&lt;'Необъективность 2 кл. мат'!G$63,"ДА","НЕТ")</f>
        <v>ДА</v>
      </c>
      <c r="H7" s="19" t="str">
        <f>IF('Решаемость 2 кл. мат'!H7&lt;'Необъективность 2 кл. мат'!H$63,"ДА","НЕТ")</f>
        <v>НЕТ</v>
      </c>
      <c r="I7" s="19">
        <f>'Результаты 2 кл. мат'!I7/'Результаты 2 кл. мат'!$B7</f>
        <v>0.16666666666666666</v>
      </c>
      <c r="J7" s="19">
        <f>'Результаты 2 кл. мат'!J7/'Результаты 2 кл. мат'!$B7</f>
        <v>0.16666666666666666</v>
      </c>
      <c r="K7" s="19">
        <f>'Результаты 2 кл. мат'!K7/'Результаты 2 кл. мат'!$B7</f>
        <v>0.5</v>
      </c>
      <c r="L7" s="19">
        <f>'Результаты 2 кл. мат'!L7/'Результаты 2 кл. мат'!$B7</f>
        <v>0.16666666666666666</v>
      </c>
    </row>
    <row r="8" spans="1:12" ht="15.75">
      <c r="A8" s="1" t="s">
        <v>11</v>
      </c>
      <c r="B8" s="1">
        <v>157</v>
      </c>
      <c r="C8" s="19" t="str">
        <f>IF('Решаемость 2 кл. мат'!C8&lt;'Необъективность 2 кл. мат'!C$63,"ДА","НЕТ")</f>
        <v>НЕТ</v>
      </c>
      <c r="D8" s="19" t="str">
        <f>IF('Решаемость 2 кл. мат'!D8&lt;'Необъективность 2 кл. мат'!D$63,"ДА","НЕТ")</f>
        <v>ДА</v>
      </c>
      <c r="E8" s="19" t="str">
        <f>IF('Решаемость 2 кл. мат'!E8&lt;'Необъективность 2 кл. мат'!E$63,"ДА","НЕТ")</f>
        <v>ДА</v>
      </c>
      <c r="F8" s="19" t="str">
        <f>IF('Решаемость 2 кл. мат'!F8&lt;'Необъективность 2 кл. мат'!F$63,"ДА","НЕТ")</f>
        <v>ДА</v>
      </c>
      <c r="G8" s="19" t="str">
        <f>IF('Решаемость 2 кл. мат'!G8&lt;'Необъективность 2 кл. мат'!G$63,"ДА","НЕТ")</f>
        <v>НЕТ</v>
      </c>
      <c r="H8" s="19" t="str">
        <f>IF('Решаемость 2 кл. мат'!H8&lt;'Необъективность 2 кл. мат'!H$63,"ДА","НЕТ")</f>
        <v>ДА</v>
      </c>
      <c r="I8" s="19">
        <f>'Результаты 2 кл. мат'!I8/'Результаты 2 кл. мат'!$B8</f>
        <v>1.9108280254777069E-2</v>
      </c>
      <c r="J8" s="19">
        <f>'Результаты 2 кл. мат'!J8/'Результаты 2 кл. мат'!$B8</f>
        <v>0.15286624203821655</v>
      </c>
      <c r="K8" s="19">
        <f>'Результаты 2 кл. мат'!K8/'Результаты 2 кл. мат'!$B8</f>
        <v>0.50318471337579618</v>
      </c>
      <c r="L8" s="19">
        <f>'Результаты 2 кл. мат'!L8/'Результаты 2 кл. мат'!$B8</f>
        <v>0.32484076433121017</v>
      </c>
    </row>
    <row r="9" spans="1:12" ht="15.75">
      <c r="A9" s="1" t="s">
        <v>12</v>
      </c>
      <c r="B9" s="1">
        <v>84</v>
      </c>
      <c r="C9" s="19" t="str">
        <f>IF('Решаемость 2 кл. мат'!C9&lt;'Необъективность 2 кл. мат'!C$63,"ДА","НЕТ")</f>
        <v>ДА</v>
      </c>
      <c r="D9" s="19" t="str">
        <f>IF('Решаемость 2 кл. мат'!D9&lt;'Необъективность 2 кл. мат'!D$63,"ДА","НЕТ")</f>
        <v>ДА</v>
      </c>
      <c r="E9" s="19" t="str">
        <f>IF('Решаемость 2 кл. мат'!E9&lt;'Необъективность 2 кл. мат'!E$63,"ДА","НЕТ")</f>
        <v>ДА</v>
      </c>
      <c r="F9" s="19" t="str">
        <f>IF('Решаемость 2 кл. мат'!F9&lt;'Необъективность 2 кл. мат'!F$63,"ДА","НЕТ")</f>
        <v>ДА</v>
      </c>
      <c r="G9" s="19" t="str">
        <f>IF('Решаемость 2 кл. мат'!G9&lt;'Необъективность 2 кл. мат'!G$63,"ДА","НЕТ")</f>
        <v>ДА</v>
      </c>
      <c r="H9" s="19" t="str">
        <f>IF('Решаемость 2 кл. мат'!H9&lt;'Необъективность 2 кл. мат'!H$63,"ДА","НЕТ")</f>
        <v>ДА</v>
      </c>
      <c r="I9" s="19">
        <f>'Результаты 2 кл. мат'!I9/'Результаты 2 кл. мат'!$B9</f>
        <v>0</v>
      </c>
      <c r="J9" s="19">
        <f>'Результаты 2 кл. мат'!J9/'Результаты 2 кл. мат'!$B9</f>
        <v>0.22619047619047619</v>
      </c>
      <c r="K9" s="19">
        <f>'Результаты 2 кл. мат'!K9/'Результаты 2 кл. мат'!$B9</f>
        <v>0.45238095238095238</v>
      </c>
      <c r="L9" s="19">
        <f>'Результаты 2 кл. мат'!L9/'Результаты 2 кл. мат'!$B9</f>
        <v>0.32142857142857145</v>
      </c>
    </row>
    <row r="10" spans="1:12" ht="15.75">
      <c r="A10" s="1" t="s">
        <v>13</v>
      </c>
      <c r="B10" s="1">
        <v>41</v>
      </c>
      <c r="C10" s="19" t="str">
        <f>IF('Решаемость 2 кл. мат'!C10&lt;'Необъективность 2 кл. мат'!C$63,"ДА","НЕТ")</f>
        <v>ДА</v>
      </c>
      <c r="D10" s="19" t="str">
        <f>IF('Решаемость 2 кл. мат'!D10&lt;'Необъективность 2 кл. мат'!D$63,"ДА","НЕТ")</f>
        <v>ДА</v>
      </c>
      <c r="E10" s="19" t="str">
        <f>IF('Решаемость 2 кл. мат'!E10&lt;'Необъективность 2 кл. мат'!E$63,"ДА","НЕТ")</f>
        <v>ДА</v>
      </c>
      <c r="F10" s="19" t="str">
        <f>IF('Решаемость 2 кл. мат'!F10&lt;'Необъективность 2 кл. мат'!F$63,"ДА","НЕТ")</f>
        <v>ДА</v>
      </c>
      <c r="G10" s="19" t="str">
        <f>IF('Решаемость 2 кл. мат'!G10&lt;'Необъективность 2 кл. мат'!G$63,"ДА","НЕТ")</f>
        <v>ДА</v>
      </c>
      <c r="H10" s="19" t="str">
        <f>IF('Решаемость 2 кл. мат'!H10&lt;'Необъективность 2 кл. мат'!H$63,"ДА","НЕТ")</f>
        <v>ДА</v>
      </c>
      <c r="I10" s="19">
        <f>'Результаты 2 кл. мат'!I10/'Результаты 2 кл. мат'!$B10</f>
        <v>0.14634146341463414</v>
      </c>
      <c r="J10" s="19">
        <f>'Результаты 2 кл. мат'!J10/'Результаты 2 кл. мат'!$B10</f>
        <v>0.36585365853658536</v>
      </c>
      <c r="K10" s="19">
        <f>'Результаты 2 кл. мат'!K10/'Результаты 2 кл. мат'!$B10</f>
        <v>0.34146341463414637</v>
      </c>
      <c r="L10" s="19">
        <f>'Результаты 2 кл. мат'!L10/'Результаты 2 кл. мат'!$B10</f>
        <v>0.14634146341463414</v>
      </c>
    </row>
    <row r="11" spans="1:12" ht="15.75">
      <c r="A11" s="1" t="s">
        <v>14</v>
      </c>
      <c r="B11" s="1">
        <v>91</v>
      </c>
      <c r="C11" s="19" t="str">
        <f>IF('Решаемость 2 кл. мат'!C11&lt;'Необъективность 2 кл. мат'!C$63,"ДА","НЕТ")</f>
        <v>НЕТ</v>
      </c>
      <c r="D11" s="19" t="str">
        <f>IF('Решаемость 2 кл. мат'!D11&lt;'Необъективность 2 кл. мат'!D$63,"ДА","НЕТ")</f>
        <v>ДА</v>
      </c>
      <c r="E11" s="19" t="str">
        <f>IF('Решаемость 2 кл. мат'!E11&lt;'Необъективность 2 кл. мат'!E$63,"ДА","НЕТ")</f>
        <v>ДА</v>
      </c>
      <c r="F11" s="19" t="str">
        <f>IF('Решаемость 2 кл. мат'!F11&lt;'Необъективность 2 кл. мат'!F$63,"ДА","НЕТ")</f>
        <v>ДА</v>
      </c>
      <c r="G11" s="19" t="str">
        <f>IF('Решаемость 2 кл. мат'!G11&lt;'Необъективность 2 кл. мат'!G$63,"ДА","НЕТ")</f>
        <v>ДА</v>
      </c>
      <c r="H11" s="19" t="str">
        <f>IF('Решаемость 2 кл. мат'!H11&lt;'Необъективность 2 кл. мат'!H$63,"ДА","НЕТ")</f>
        <v>ДА</v>
      </c>
      <c r="I11" s="19">
        <f>'Результаты 2 кл. мат'!I11/'Результаты 2 кл. мат'!$B11</f>
        <v>0</v>
      </c>
      <c r="J11" s="19">
        <f>'Результаты 2 кл. мат'!J11/'Результаты 2 кл. мат'!$B11</f>
        <v>0.19780219780219779</v>
      </c>
      <c r="K11" s="19">
        <f>'Результаты 2 кл. мат'!K11/'Результаты 2 кл. мат'!$B11</f>
        <v>0.5494505494505495</v>
      </c>
      <c r="L11" s="19">
        <f>'Результаты 2 кл. мат'!L11/'Результаты 2 кл. мат'!$B11</f>
        <v>0.25274725274725274</v>
      </c>
    </row>
    <row r="12" spans="1:12" ht="15.75">
      <c r="A12" s="1">
        <v>3</v>
      </c>
      <c r="B12" s="1">
        <v>24</v>
      </c>
      <c r="C12" s="19" t="str">
        <f>IF('Решаемость 2 кл. мат'!C12&lt;'Необъективность 2 кл. мат'!C$63,"ДА","НЕТ")</f>
        <v>ДА</v>
      </c>
      <c r="D12" s="19" t="str">
        <f>IF('Решаемость 2 кл. мат'!D12&lt;'Необъективность 2 кл. мат'!D$63,"ДА","НЕТ")</f>
        <v>ДА</v>
      </c>
      <c r="E12" s="19" t="str">
        <f>IF('Решаемость 2 кл. мат'!E12&lt;'Необъективность 2 кл. мат'!E$63,"ДА","НЕТ")</f>
        <v>ДА</v>
      </c>
      <c r="F12" s="19" t="str">
        <f>IF('Решаемость 2 кл. мат'!F12&lt;'Необъективность 2 кл. мат'!F$63,"ДА","НЕТ")</f>
        <v>ДА</v>
      </c>
      <c r="G12" s="19" t="str">
        <f>IF('Решаемость 2 кл. мат'!G12&lt;'Необъективность 2 кл. мат'!G$63,"ДА","НЕТ")</f>
        <v>ДА</v>
      </c>
      <c r="H12" s="19" t="str">
        <f>IF('Решаемость 2 кл. мат'!H12&lt;'Необъективность 2 кл. мат'!H$63,"ДА","НЕТ")</f>
        <v>ДА</v>
      </c>
      <c r="I12" s="19">
        <f>'Результаты 2 кл. мат'!I12/'Результаты 2 кл. мат'!$B12</f>
        <v>0.16666666666666666</v>
      </c>
      <c r="J12" s="19">
        <f>'Результаты 2 кл. мат'!J12/'Результаты 2 кл. мат'!$B12</f>
        <v>0.5</v>
      </c>
      <c r="K12" s="19">
        <f>'Результаты 2 кл. мат'!K12/'Результаты 2 кл. мат'!$B12</f>
        <v>0.29166666666666669</v>
      </c>
      <c r="L12" s="19">
        <f>'Результаты 2 кл. мат'!L12/'Результаты 2 кл. мат'!$B12</f>
        <v>4.1666666666666664E-2</v>
      </c>
    </row>
    <row r="13" spans="1:12" ht="15.75">
      <c r="A13" s="1">
        <v>4</v>
      </c>
      <c r="B13" s="1">
        <v>63</v>
      </c>
      <c r="C13" s="19" t="str">
        <f>IF('Решаемость 2 кл. мат'!C13&lt;'Необъективность 2 кл. мат'!C$63,"ДА","НЕТ")</f>
        <v>ДА</v>
      </c>
      <c r="D13" s="19" t="str">
        <f>IF('Решаемость 2 кл. мат'!D13&lt;'Необъективность 2 кл. мат'!D$63,"ДА","НЕТ")</f>
        <v>ДА</v>
      </c>
      <c r="E13" s="19" t="str">
        <f>IF('Решаемость 2 кл. мат'!E13&lt;'Необъективность 2 кл. мат'!E$63,"ДА","НЕТ")</f>
        <v>ДА</v>
      </c>
      <c r="F13" s="19" t="str">
        <f>IF('Решаемость 2 кл. мат'!F13&lt;'Необъективность 2 кл. мат'!F$63,"ДА","НЕТ")</f>
        <v>ДА</v>
      </c>
      <c r="G13" s="19" t="str">
        <f>IF('Решаемость 2 кл. мат'!G13&lt;'Необъективность 2 кл. мат'!G$63,"ДА","НЕТ")</f>
        <v>ДА</v>
      </c>
      <c r="H13" s="19" t="str">
        <f>IF('Решаемость 2 кл. мат'!H13&lt;'Необъективность 2 кл. мат'!H$63,"ДА","НЕТ")</f>
        <v>ДА</v>
      </c>
      <c r="I13" s="19">
        <f>'Результаты 2 кл. мат'!I13/'Результаты 2 кл. мат'!$B13</f>
        <v>0.12698412698412698</v>
      </c>
      <c r="J13" s="19">
        <f>'Результаты 2 кл. мат'!J13/'Результаты 2 кл. мат'!$B13</f>
        <v>0.3968253968253968</v>
      </c>
      <c r="K13" s="19">
        <f>'Результаты 2 кл. мат'!K13/'Результаты 2 кл. мат'!$B13</f>
        <v>0.33333333333333331</v>
      </c>
      <c r="L13" s="19">
        <f>'Результаты 2 кл. мат'!L13/'Результаты 2 кл. мат'!$B13</f>
        <v>0.14285714285714285</v>
      </c>
    </row>
    <row r="14" spans="1:12" ht="15.75">
      <c r="A14" s="1">
        <v>5</v>
      </c>
      <c r="B14" s="1">
        <v>86</v>
      </c>
      <c r="C14" s="19" t="str">
        <f>IF('Решаемость 2 кл. мат'!C14&lt;'Необъективность 2 кл. мат'!C$63,"ДА","НЕТ")</f>
        <v>ДА</v>
      </c>
      <c r="D14" s="19" t="str">
        <f>IF('Решаемость 2 кл. мат'!D14&lt;'Необъективность 2 кл. мат'!D$63,"ДА","НЕТ")</f>
        <v>НЕТ</v>
      </c>
      <c r="E14" s="19" t="str">
        <f>IF('Решаемость 2 кл. мат'!E14&lt;'Необъективность 2 кл. мат'!E$63,"ДА","НЕТ")</f>
        <v>НЕТ</v>
      </c>
      <c r="F14" s="19" t="str">
        <f>IF('Решаемость 2 кл. мат'!F14&lt;'Необъективность 2 кл. мат'!F$63,"ДА","НЕТ")</f>
        <v>ДА</v>
      </c>
      <c r="G14" s="19" t="str">
        <f>IF('Решаемость 2 кл. мат'!G14&lt;'Необъективность 2 кл. мат'!G$63,"ДА","НЕТ")</f>
        <v>НЕТ</v>
      </c>
      <c r="H14" s="19" t="str">
        <f>IF('Решаемость 2 кл. мат'!H14&lt;'Необъективность 2 кл. мат'!H$63,"ДА","НЕТ")</f>
        <v>НЕТ</v>
      </c>
      <c r="I14" s="19">
        <f>'Результаты 2 кл. мат'!I14/'Результаты 2 кл. мат'!$B14</f>
        <v>3.4883720930232558E-2</v>
      </c>
      <c r="J14" s="19">
        <f>'Результаты 2 кл. мат'!J14/'Результаты 2 кл. мат'!$B14</f>
        <v>6.9767441860465115E-2</v>
      </c>
      <c r="K14" s="19">
        <f>'Результаты 2 кл. мат'!K14/'Результаты 2 кл. мат'!$B14</f>
        <v>0.51162790697674421</v>
      </c>
      <c r="L14" s="19">
        <f>'Результаты 2 кл. мат'!L14/'Результаты 2 кл. мат'!$B14</f>
        <v>0.38372093023255816</v>
      </c>
    </row>
    <row r="15" spans="1:12" ht="15.75">
      <c r="A15" s="1">
        <v>6</v>
      </c>
      <c r="B15" s="1">
        <v>78</v>
      </c>
      <c r="C15" s="19" t="str">
        <f>IF('Решаемость 2 кл. мат'!C15&lt;'Необъективность 2 кл. мат'!C$63,"ДА","НЕТ")</f>
        <v>ДА</v>
      </c>
      <c r="D15" s="19" t="str">
        <f>IF('Решаемость 2 кл. мат'!D15&lt;'Необъективность 2 кл. мат'!D$63,"ДА","НЕТ")</f>
        <v>ДА</v>
      </c>
      <c r="E15" s="19" t="str">
        <f>IF('Решаемость 2 кл. мат'!E15&lt;'Необъективность 2 кл. мат'!E$63,"ДА","НЕТ")</f>
        <v>ДА</v>
      </c>
      <c r="F15" s="19" t="str">
        <f>IF('Решаемость 2 кл. мат'!F15&lt;'Необъективность 2 кл. мат'!F$63,"ДА","НЕТ")</f>
        <v>ДА</v>
      </c>
      <c r="G15" s="19" t="str">
        <f>IF('Решаемость 2 кл. мат'!G15&lt;'Необъективность 2 кл. мат'!G$63,"ДА","НЕТ")</f>
        <v>ДА</v>
      </c>
      <c r="H15" s="19" t="str">
        <f>IF('Решаемость 2 кл. мат'!H15&lt;'Необъективность 2 кл. мат'!H$63,"ДА","НЕТ")</f>
        <v>ДА</v>
      </c>
      <c r="I15" s="19">
        <f>'Результаты 2 кл. мат'!I15/'Результаты 2 кл. мат'!$B15</f>
        <v>0.21794871794871795</v>
      </c>
      <c r="J15" s="19">
        <f>'Результаты 2 кл. мат'!J15/'Результаты 2 кл. мат'!$B15</f>
        <v>0.20512820512820512</v>
      </c>
      <c r="K15" s="19">
        <f>'Результаты 2 кл. мат'!K15/'Результаты 2 кл. мат'!$B15</f>
        <v>0.47435897435897434</v>
      </c>
      <c r="L15" s="19">
        <f>'Результаты 2 кл. мат'!L15/'Результаты 2 кл. мат'!$B15</f>
        <v>0.10256410256410256</v>
      </c>
    </row>
    <row r="16" spans="1:12" ht="15.75">
      <c r="A16" s="1">
        <v>7</v>
      </c>
      <c r="B16" s="1">
        <v>46</v>
      </c>
      <c r="C16" s="19" t="str">
        <f>IF('Решаемость 2 кл. мат'!C16&lt;'Необъективность 2 кл. мат'!C$63,"ДА","НЕТ")</f>
        <v>ДА</v>
      </c>
      <c r="D16" s="19" t="str">
        <f>IF('Решаемость 2 кл. мат'!D16&lt;'Необъективность 2 кл. мат'!D$63,"ДА","НЕТ")</f>
        <v>ДА</v>
      </c>
      <c r="E16" s="19" t="str">
        <f>IF('Решаемость 2 кл. мат'!E16&lt;'Необъективность 2 кл. мат'!E$63,"ДА","НЕТ")</f>
        <v>ДА</v>
      </c>
      <c r="F16" s="19" t="str">
        <f>IF('Решаемость 2 кл. мат'!F16&lt;'Необъективность 2 кл. мат'!F$63,"ДА","НЕТ")</f>
        <v>ДА</v>
      </c>
      <c r="G16" s="19" t="str">
        <f>IF('Решаемость 2 кл. мат'!G16&lt;'Необъективность 2 кл. мат'!G$63,"ДА","НЕТ")</f>
        <v>ДА</v>
      </c>
      <c r="H16" s="19" t="str">
        <f>IF('Решаемость 2 кл. мат'!H16&lt;'Необъективность 2 кл. мат'!H$63,"ДА","НЕТ")</f>
        <v>ДА</v>
      </c>
      <c r="I16" s="19">
        <f>'Результаты 2 кл. мат'!I16/'Результаты 2 кл. мат'!$B16</f>
        <v>2.1739130434782608E-2</v>
      </c>
      <c r="J16" s="19">
        <f>'Результаты 2 кл. мат'!J16/'Результаты 2 кл. мат'!$B16</f>
        <v>0.36956521739130432</v>
      </c>
      <c r="K16" s="19">
        <f>'Результаты 2 кл. мат'!K16/'Результаты 2 кл. мат'!$B16</f>
        <v>0.39130434782608697</v>
      </c>
      <c r="L16" s="19">
        <f>'Результаты 2 кл. мат'!L16/'Результаты 2 кл. мат'!$B16</f>
        <v>0.21739130434782608</v>
      </c>
    </row>
    <row r="17" spans="1:12" ht="15.75">
      <c r="A17" s="1">
        <v>8</v>
      </c>
      <c r="B17" s="1">
        <v>74</v>
      </c>
      <c r="C17" s="19" t="str">
        <f>IF('Решаемость 2 кл. мат'!C17&lt;'Необъективность 2 кл. мат'!C$63,"ДА","НЕТ")</f>
        <v>ДА</v>
      </c>
      <c r="D17" s="19" t="str">
        <f>IF('Решаемость 2 кл. мат'!D17&lt;'Необъективность 2 кл. мат'!D$63,"ДА","НЕТ")</f>
        <v>ДА</v>
      </c>
      <c r="E17" s="19" t="str">
        <f>IF('Решаемость 2 кл. мат'!E17&lt;'Необъективность 2 кл. мат'!E$63,"ДА","НЕТ")</f>
        <v>ДА</v>
      </c>
      <c r="F17" s="19" t="str">
        <f>IF('Решаемость 2 кл. мат'!F17&lt;'Необъективность 2 кл. мат'!F$63,"ДА","НЕТ")</f>
        <v>ДА</v>
      </c>
      <c r="G17" s="19" t="str">
        <f>IF('Решаемость 2 кл. мат'!G17&lt;'Необъективность 2 кл. мат'!G$63,"ДА","НЕТ")</f>
        <v>ДА</v>
      </c>
      <c r="H17" s="19" t="str">
        <f>IF('Решаемость 2 кл. мат'!H17&lt;'Необъективность 2 кл. мат'!H$63,"ДА","НЕТ")</f>
        <v>ДА</v>
      </c>
      <c r="I17" s="19">
        <f>'Результаты 2 кл. мат'!I17/'Результаты 2 кл. мат'!$B17</f>
        <v>0.24324324324324326</v>
      </c>
      <c r="J17" s="19">
        <f>'Результаты 2 кл. мат'!J17/'Результаты 2 кл. мат'!$B17</f>
        <v>0.1891891891891892</v>
      </c>
      <c r="K17" s="19">
        <f>'Результаты 2 кл. мат'!K17/'Результаты 2 кл. мат'!$B17</f>
        <v>0.33783783783783783</v>
      </c>
      <c r="L17" s="19">
        <f>'Результаты 2 кл. мат'!L17/'Результаты 2 кл. мат'!$B17</f>
        <v>0.22972972972972974</v>
      </c>
    </row>
    <row r="18" spans="1:12" ht="15.75">
      <c r="A18" s="1">
        <v>9</v>
      </c>
      <c r="B18" s="1">
        <v>84</v>
      </c>
      <c r="C18" s="19" t="str">
        <f>IF('Решаемость 2 кл. мат'!C18&lt;'Необъективность 2 кл. мат'!C$63,"ДА","НЕТ")</f>
        <v>ДА</v>
      </c>
      <c r="D18" s="19" t="str">
        <f>IF('Решаемость 2 кл. мат'!D18&lt;'Необъективность 2 кл. мат'!D$63,"ДА","НЕТ")</f>
        <v>ДА</v>
      </c>
      <c r="E18" s="19" t="str">
        <f>IF('Решаемость 2 кл. мат'!E18&lt;'Необъективность 2 кл. мат'!E$63,"ДА","НЕТ")</f>
        <v>ДА</v>
      </c>
      <c r="F18" s="19" t="str">
        <f>IF('Решаемость 2 кл. мат'!F18&lt;'Необъективность 2 кл. мат'!F$63,"ДА","НЕТ")</f>
        <v>ДА</v>
      </c>
      <c r="G18" s="19" t="str">
        <f>IF('Решаемость 2 кл. мат'!G18&lt;'Необъективность 2 кл. мат'!G$63,"ДА","НЕТ")</f>
        <v>ДА</v>
      </c>
      <c r="H18" s="19" t="str">
        <f>IF('Решаемость 2 кл. мат'!H18&lt;'Необъективность 2 кл. мат'!H$63,"ДА","НЕТ")</f>
        <v>ДА</v>
      </c>
      <c r="I18" s="19">
        <f>'Результаты 2 кл. мат'!I18/'Результаты 2 кл. мат'!$B18</f>
        <v>5.9523809523809521E-2</v>
      </c>
      <c r="J18" s="19">
        <f>'Результаты 2 кл. мат'!J18/'Результаты 2 кл. мат'!$B18</f>
        <v>0.32142857142857145</v>
      </c>
      <c r="K18" s="19">
        <f>'Результаты 2 кл. мат'!K18/'Результаты 2 кл. мат'!$B18</f>
        <v>0.45238095238095238</v>
      </c>
      <c r="L18" s="19">
        <f>'Результаты 2 кл. мат'!L18/'Результаты 2 кл. мат'!$B18</f>
        <v>0.16666666666666666</v>
      </c>
    </row>
    <row r="19" spans="1:12" ht="15.75">
      <c r="A19" s="1">
        <v>10</v>
      </c>
      <c r="B19" s="1">
        <v>76</v>
      </c>
      <c r="C19" s="19" t="str">
        <f>IF('Решаемость 2 кл. мат'!C19&lt;'Необъективность 2 кл. мат'!C$63,"ДА","НЕТ")</f>
        <v>ДА</v>
      </c>
      <c r="D19" s="19" t="str">
        <f>IF('Решаемость 2 кл. мат'!D19&lt;'Необъективность 2 кл. мат'!D$63,"ДА","НЕТ")</f>
        <v>ДА</v>
      </c>
      <c r="E19" s="19" t="str">
        <f>IF('Решаемость 2 кл. мат'!E19&lt;'Необъективность 2 кл. мат'!E$63,"ДА","НЕТ")</f>
        <v>ДА</v>
      </c>
      <c r="F19" s="19" t="str">
        <f>IF('Решаемость 2 кл. мат'!F19&lt;'Необъективность 2 кл. мат'!F$63,"ДА","НЕТ")</f>
        <v>ДА</v>
      </c>
      <c r="G19" s="19" t="str">
        <f>IF('Решаемость 2 кл. мат'!G19&lt;'Необъективность 2 кл. мат'!G$63,"ДА","НЕТ")</f>
        <v>ДА</v>
      </c>
      <c r="H19" s="19" t="str">
        <f>IF('Решаемость 2 кл. мат'!H19&lt;'Необъективность 2 кл. мат'!H$63,"ДА","НЕТ")</f>
        <v>ДА</v>
      </c>
      <c r="I19" s="19">
        <f>'Результаты 2 кл. мат'!I19/'Результаты 2 кл. мат'!$B19</f>
        <v>0.11842105263157894</v>
      </c>
      <c r="J19" s="19">
        <f>'Результаты 2 кл. мат'!J19/'Результаты 2 кл. мат'!$B19</f>
        <v>0.25</v>
      </c>
      <c r="K19" s="19">
        <f>'Результаты 2 кл. мат'!K19/'Результаты 2 кл. мат'!$B19</f>
        <v>0.46052631578947367</v>
      </c>
      <c r="L19" s="19">
        <f>'Результаты 2 кл. мат'!L19/'Результаты 2 кл. мат'!$B19</f>
        <v>0.17105263157894737</v>
      </c>
    </row>
    <row r="20" spans="1:12" ht="15.75">
      <c r="A20" s="1">
        <v>12</v>
      </c>
      <c r="B20" s="1">
        <v>42</v>
      </c>
      <c r="C20" s="19" t="str">
        <f>IF('Решаемость 2 кл. мат'!C20&lt;'Необъективность 2 кл. мат'!C$63,"ДА","НЕТ")</f>
        <v>ДА</v>
      </c>
      <c r="D20" s="19" t="str">
        <f>IF('Решаемость 2 кл. мат'!D20&lt;'Необъективность 2 кл. мат'!D$63,"ДА","НЕТ")</f>
        <v>ДА</v>
      </c>
      <c r="E20" s="19" t="str">
        <f>IF('Решаемость 2 кл. мат'!E20&lt;'Необъективность 2 кл. мат'!E$63,"ДА","НЕТ")</f>
        <v>ДА</v>
      </c>
      <c r="F20" s="19" t="str">
        <f>IF('Решаемость 2 кл. мат'!F20&lt;'Необъективность 2 кл. мат'!F$63,"ДА","НЕТ")</f>
        <v>ДА</v>
      </c>
      <c r="G20" s="19" t="str">
        <f>IF('Решаемость 2 кл. мат'!G20&lt;'Необъективность 2 кл. мат'!G$63,"ДА","НЕТ")</f>
        <v>ДА</v>
      </c>
      <c r="H20" s="19" t="str">
        <f>IF('Решаемость 2 кл. мат'!H20&lt;'Необъективность 2 кл. мат'!H$63,"ДА","НЕТ")</f>
        <v>ДА</v>
      </c>
      <c r="I20" s="19">
        <f>'Результаты 2 кл. мат'!I20/'Результаты 2 кл. мат'!$B20</f>
        <v>0.23809523809523808</v>
      </c>
      <c r="J20" s="19">
        <f>'Результаты 2 кл. мат'!J20/'Результаты 2 кл. мат'!$B20</f>
        <v>0.23809523809523808</v>
      </c>
      <c r="K20" s="19">
        <f>'Результаты 2 кл. мат'!K20/'Результаты 2 кл. мат'!$B20</f>
        <v>0.38095238095238093</v>
      </c>
      <c r="L20" s="19">
        <f>'Результаты 2 кл. мат'!L20/'Результаты 2 кл. мат'!$B20</f>
        <v>0.14285714285714285</v>
      </c>
    </row>
    <row r="21" spans="1:12" ht="15.75">
      <c r="A21" s="1">
        <v>13</v>
      </c>
      <c r="B21" s="1">
        <v>66</v>
      </c>
      <c r="C21" s="19" t="str">
        <f>IF('Решаемость 2 кл. мат'!C21&lt;'Необъективность 2 кл. мат'!C$63,"ДА","НЕТ")</f>
        <v>ДА</v>
      </c>
      <c r="D21" s="19" t="str">
        <f>IF('Решаемость 2 кл. мат'!D21&lt;'Необъективность 2 кл. мат'!D$63,"ДА","НЕТ")</f>
        <v>ДА</v>
      </c>
      <c r="E21" s="19" t="str">
        <f>IF('Решаемость 2 кл. мат'!E21&lt;'Необъективность 2 кл. мат'!E$63,"ДА","НЕТ")</f>
        <v>ДА</v>
      </c>
      <c r="F21" s="19" t="str">
        <f>IF('Решаемость 2 кл. мат'!F21&lt;'Необъективность 2 кл. мат'!F$63,"ДА","НЕТ")</f>
        <v>ДА</v>
      </c>
      <c r="G21" s="19" t="str">
        <f>IF('Решаемость 2 кл. мат'!G21&lt;'Необъективность 2 кл. мат'!G$63,"ДА","НЕТ")</f>
        <v>ДА</v>
      </c>
      <c r="H21" s="19" t="str">
        <f>IF('Решаемость 2 кл. мат'!H21&lt;'Необъективность 2 кл. мат'!H$63,"ДА","НЕТ")</f>
        <v>ДА</v>
      </c>
      <c r="I21" s="19">
        <f>'Результаты 2 кл. мат'!I21/'Результаты 2 кл. мат'!$B21</f>
        <v>7.575757575757576E-2</v>
      </c>
      <c r="J21" s="19">
        <f>'Результаты 2 кл. мат'!J21/'Результаты 2 кл. мат'!$B21</f>
        <v>0.21212121212121213</v>
      </c>
      <c r="K21" s="19">
        <f>'Результаты 2 кл. мат'!K21/'Результаты 2 кл. мат'!$B21</f>
        <v>0.51515151515151514</v>
      </c>
      <c r="L21" s="19">
        <f>'Результаты 2 кл. мат'!L21/'Результаты 2 кл. мат'!$B21</f>
        <v>0.19696969696969696</v>
      </c>
    </row>
    <row r="22" spans="1:12" ht="15.75">
      <c r="A22" s="1">
        <v>20</v>
      </c>
      <c r="B22" s="1">
        <v>54</v>
      </c>
      <c r="C22" s="19" t="str">
        <f>IF('Решаемость 2 кл. мат'!C22&lt;'Необъективность 2 кл. мат'!C$63,"ДА","НЕТ")</f>
        <v>ДА</v>
      </c>
      <c r="D22" s="19" t="str">
        <f>IF('Решаемость 2 кл. мат'!D22&lt;'Необъективность 2 кл. мат'!D$63,"ДА","НЕТ")</f>
        <v>ДА</v>
      </c>
      <c r="E22" s="19" t="str">
        <f>IF('Решаемость 2 кл. мат'!E22&lt;'Необъективность 2 кл. мат'!E$63,"ДА","НЕТ")</f>
        <v>ДА</v>
      </c>
      <c r="F22" s="19" t="str">
        <f>IF('Решаемость 2 кл. мат'!F22&lt;'Необъективность 2 кл. мат'!F$63,"ДА","НЕТ")</f>
        <v>ДА</v>
      </c>
      <c r="G22" s="19" t="str">
        <f>IF('Решаемость 2 кл. мат'!G22&lt;'Необъективность 2 кл. мат'!G$63,"ДА","НЕТ")</f>
        <v>ДА</v>
      </c>
      <c r="H22" s="19" t="str">
        <f>IF('Решаемость 2 кл. мат'!H22&lt;'Необъективность 2 кл. мат'!H$63,"ДА","НЕТ")</f>
        <v>ДА</v>
      </c>
      <c r="I22" s="19">
        <f>'Результаты 2 кл. мат'!I22/'Результаты 2 кл. мат'!$B22</f>
        <v>0.20370370370370369</v>
      </c>
      <c r="J22" s="19">
        <f>'Результаты 2 кл. мат'!J22/'Результаты 2 кл. мат'!$B22</f>
        <v>0.27777777777777779</v>
      </c>
      <c r="K22" s="19">
        <f>'Результаты 2 кл. мат'!K22/'Результаты 2 кл. мат'!$B22</f>
        <v>0.46296296296296297</v>
      </c>
      <c r="L22" s="19">
        <f>'Результаты 2 кл. мат'!L22/'Результаты 2 кл. мат'!$B22</f>
        <v>5.5555555555555552E-2</v>
      </c>
    </row>
    <row r="23" spans="1:12" ht="15.75">
      <c r="A23" s="1">
        <v>21</v>
      </c>
      <c r="B23" s="1">
        <v>41</v>
      </c>
      <c r="C23" s="19" t="str">
        <f>IF('Решаемость 2 кл. мат'!C23&lt;'Необъективность 2 кл. мат'!C$63,"ДА","НЕТ")</f>
        <v>НЕТ</v>
      </c>
      <c r="D23" s="19" t="str">
        <f>IF('Решаемость 2 кл. мат'!D23&lt;'Необъективность 2 кл. мат'!D$63,"ДА","НЕТ")</f>
        <v>ДА</v>
      </c>
      <c r="E23" s="19" t="str">
        <f>IF('Решаемость 2 кл. мат'!E23&lt;'Необъективность 2 кл. мат'!E$63,"ДА","НЕТ")</f>
        <v>ДА</v>
      </c>
      <c r="F23" s="19" t="str">
        <f>IF('Решаемость 2 кл. мат'!F23&lt;'Необъективность 2 кл. мат'!F$63,"ДА","НЕТ")</f>
        <v>ДА</v>
      </c>
      <c r="G23" s="19" t="str">
        <f>IF('Решаемость 2 кл. мат'!G23&lt;'Необъективность 2 кл. мат'!G$63,"ДА","НЕТ")</f>
        <v>ДА</v>
      </c>
      <c r="H23" s="19" t="str">
        <f>IF('Решаемость 2 кл. мат'!H23&lt;'Необъективность 2 кл. мат'!H$63,"ДА","НЕТ")</f>
        <v>ДА</v>
      </c>
      <c r="I23" s="19">
        <f>'Результаты 2 кл. мат'!I23/'Результаты 2 кл. мат'!$B23</f>
        <v>0</v>
      </c>
      <c r="J23" s="19">
        <f>'Результаты 2 кл. мат'!J23/'Результаты 2 кл. мат'!$B23</f>
        <v>0.29268292682926828</v>
      </c>
      <c r="K23" s="19">
        <f>'Результаты 2 кл. мат'!K23/'Результаты 2 кл. мат'!$B23</f>
        <v>0.56097560975609762</v>
      </c>
      <c r="L23" s="19">
        <f>'Результаты 2 кл. мат'!L23/'Результаты 2 кл. мат'!$B23</f>
        <v>0.14634146341463414</v>
      </c>
    </row>
    <row r="24" spans="1:12" ht="15.75">
      <c r="A24" s="1">
        <v>23</v>
      </c>
      <c r="B24" s="1">
        <v>23</v>
      </c>
      <c r="C24" s="19" t="str">
        <f>IF('Решаемость 2 кл. мат'!C24&lt;'Необъективность 2 кл. мат'!C$63,"ДА","НЕТ")</f>
        <v>ДА</v>
      </c>
      <c r="D24" s="19" t="str">
        <f>IF('Решаемость 2 кл. мат'!D24&lt;'Необъективность 2 кл. мат'!D$63,"ДА","НЕТ")</f>
        <v>ДА</v>
      </c>
      <c r="E24" s="19" t="str">
        <f>IF('Решаемость 2 кл. мат'!E24&lt;'Необъективность 2 кл. мат'!E$63,"ДА","НЕТ")</f>
        <v>ДА</v>
      </c>
      <c r="F24" s="19" t="str">
        <f>IF('Решаемость 2 кл. мат'!F24&lt;'Необъективность 2 кл. мат'!F$63,"ДА","НЕТ")</f>
        <v>ДА</v>
      </c>
      <c r="G24" s="19" t="str">
        <f>IF('Решаемость 2 кл. мат'!G24&lt;'Необъективность 2 кл. мат'!G$63,"ДА","НЕТ")</f>
        <v>ДА</v>
      </c>
      <c r="H24" s="19" t="str">
        <f>IF('Решаемость 2 кл. мат'!H24&lt;'Необъективность 2 кл. мат'!H$63,"ДА","НЕТ")</f>
        <v>ДА</v>
      </c>
      <c r="I24" s="19">
        <f>'Результаты 2 кл. мат'!I24/'Результаты 2 кл. мат'!$B24</f>
        <v>4.3478260869565216E-2</v>
      </c>
      <c r="J24" s="19">
        <f>'Результаты 2 кл. мат'!J24/'Результаты 2 кл. мат'!$B24</f>
        <v>0.43478260869565216</v>
      </c>
      <c r="K24" s="19">
        <f>'Результаты 2 кл. мат'!K24/'Результаты 2 кл. мат'!$B24</f>
        <v>0.39130434782608697</v>
      </c>
      <c r="L24" s="19">
        <f>'Результаты 2 кл. мат'!L24/'Результаты 2 кл. мат'!$B24</f>
        <v>0.13043478260869565</v>
      </c>
    </row>
    <row r="25" spans="1:12" ht="15.75">
      <c r="A25" s="1">
        <v>25</v>
      </c>
      <c r="B25" s="1">
        <v>76</v>
      </c>
      <c r="C25" s="19" t="str">
        <f>IF('Решаемость 2 кл. мат'!C25&lt;'Необъективность 2 кл. мат'!C$63,"ДА","НЕТ")</f>
        <v>ДА</v>
      </c>
      <c r="D25" s="19" t="str">
        <f>IF('Решаемость 2 кл. мат'!D25&lt;'Необъективность 2 кл. мат'!D$63,"ДА","НЕТ")</f>
        <v>ДА</v>
      </c>
      <c r="E25" s="19" t="str">
        <f>IF('Решаемость 2 кл. мат'!E25&lt;'Необъективность 2 кл. мат'!E$63,"ДА","НЕТ")</f>
        <v>ДА</v>
      </c>
      <c r="F25" s="19" t="str">
        <f>IF('Решаемость 2 кл. мат'!F25&lt;'Необъективность 2 кл. мат'!F$63,"ДА","НЕТ")</f>
        <v>ДА</v>
      </c>
      <c r="G25" s="19" t="str">
        <f>IF('Решаемость 2 кл. мат'!G25&lt;'Необъективность 2 кл. мат'!G$63,"ДА","НЕТ")</f>
        <v>ДА</v>
      </c>
      <c r="H25" s="19" t="str">
        <f>IF('Решаемость 2 кл. мат'!H25&lt;'Необъективность 2 кл. мат'!H$63,"ДА","НЕТ")</f>
        <v>ДА</v>
      </c>
      <c r="I25" s="19">
        <f>'Результаты 2 кл. мат'!I25/'Результаты 2 кл. мат'!$B25</f>
        <v>9.2105263157894732E-2</v>
      </c>
      <c r="J25" s="19">
        <f>'Результаты 2 кл. мат'!J25/'Результаты 2 кл. мат'!$B25</f>
        <v>0.26315789473684209</v>
      </c>
      <c r="K25" s="19">
        <f>'Результаты 2 кл. мат'!K25/'Результаты 2 кл. мат'!$B25</f>
        <v>0.47368421052631576</v>
      </c>
      <c r="L25" s="19">
        <f>'Результаты 2 кл. мат'!L25/'Результаты 2 кл. мат'!$B25</f>
        <v>0.17105263157894737</v>
      </c>
    </row>
    <row r="26" spans="1:12" ht="15.75">
      <c r="A26" s="1">
        <v>30</v>
      </c>
      <c r="B26" s="1">
        <v>81</v>
      </c>
      <c r="C26" s="19" t="str">
        <f>IF('Решаемость 2 кл. мат'!C26&lt;'Необъективность 2 кл. мат'!C$63,"ДА","НЕТ")</f>
        <v>ДА</v>
      </c>
      <c r="D26" s="19" t="str">
        <f>IF('Решаемость 2 кл. мат'!D26&lt;'Необъективность 2 кл. мат'!D$63,"ДА","НЕТ")</f>
        <v>ДА</v>
      </c>
      <c r="E26" s="19" t="str">
        <f>IF('Решаемость 2 кл. мат'!E26&lt;'Необъективность 2 кл. мат'!E$63,"ДА","НЕТ")</f>
        <v>ДА</v>
      </c>
      <c r="F26" s="19" t="str">
        <f>IF('Решаемость 2 кл. мат'!F26&lt;'Необъективность 2 кл. мат'!F$63,"ДА","НЕТ")</f>
        <v>ДА</v>
      </c>
      <c r="G26" s="19" t="str">
        <f>IF('Решаемость 2 кл. мат'!G26&lt;'Необъективность 2 кл. мат'!G$63,"ДА","НЕТ")</f>
        <v>ДА</v>
      </c>
      <c r="H26" s="19" t="str">
        <f>IF('Решаемость 2 кл. мат'!H26&lt;'Необъективность 2 кл. мат'!H$63,"ДА","НЕТ")</f>
        <v>ДА</v>
      </c>
      <c r="I26" s="19">
        <f>'Результаты 2 кл. мат'!I26/'Результаты 2 кл. мат'!$B26</f>
        <v>0.13580246913580246</v>
      </c>
      <c r="J26" s="19">
        <f>'Результаты 2 кл. мат'!J26/'Результаты 2 кл. мат'!$B26</f>
        <v>0.22222222222222221</v>
      </c>
      <c r="K26" s="19">
        <f>'Результаты 2 кл. мат'!K26/'Результаты 2 кл. мат'!$B26</f>
        <v>0.48148148148148145</v>
      </c>
      <c r="L26" s="19">
        <f>'Результаты 2 кл. мат'!L26/'Результаты 2 кл. мат'!$B26</f>
        <v>0.16049382716049382</v>
      </c>
    </row>
    <row r="27" spans="1:12" ht="15.75">
      <c r="A27" s="1">
        <v>32</v>
      </c>
      <c r="B27" s="1">
        <v>73</v>
      </c>
      <c r="C27" s="19" t="str">
        <f>IF('Решаемость 2 кл. мат'!C27&lt;'Необъективность 2 кл. мат'!C$63,"ДА","НЕТ")</f>
        <v>ДА</v>
      </c>
      <c r="D27" s="19" t="str">
        <f>IF('Решаемость 2 кл. мат'!D27&lt;'Необъективность 2 кл. мат'!D$63,"ДА","НЕТ")</f>
        <v>ДА</v>
      </c>
      <c r="E27" s="19" t="str">
        <f>IF('Решаемость 2 кл. мат'!E27&lt;'Необъективность 2 кл. мат'!E$63,"ДА","НЕТ")</f>
        <v>НЕТ</v>
      </c>
      <c r="F27" s="19" t="str">
        <f>IF('Решаемость 2 кл. мат'!F27&lt;'Необъективность 2 кл. мат'!F$63,"ДА","НЕТ")</f>
        <v>ДА</v>
      </c>
      <c r="G27" s="19" t="str">
        <f>IF('Решаемость 2 кл. мат'!G27&lt;'Необъективность 2 кл. мат'!G$63,"ДА","НЕТ")</f>
        <v>ДА</v>
      </c>
      <c r="H27" s="19" t="str">
        <f>IF('Решаемость 2 кл. мат'!H27&lt;'Необъективность 2 кл. мат'!H$63,"ДА","НЕТ")</f>
        <v>НЕТ</v>
      </c>
      <c r="I27" s="19">
        <f>'Результаты 2 кл. мат'!I27/'Результаты 2 кл. мат'!$B27</f>
        <v>0</v>
      </c>
      <c r="J27" s="19">
        <f>'Результаты 2 кл. мат'!J27/'Результаты 2 кл. мат'!$B27</f>
        <v>0.16438356164383561</v>
      </c>
      <c r="K27" s="19">
        <f>'Результаты 2 кл. мат'!K27/'Результаты 2 кл. мат'!$B27</f>
        <v>0.50684931506849318</v>
      </c>
      <c r="L27" s="19">
        <f>'Результаты 2 кл. мат'!L27/'Результаты 2 кл. мат'!$B27</f>
        <v>0.32876712328767121</v>
      </c>
    </row>
    <row r="28" spans="1:12" ht="15.75">
      <c r="A28" s="1">
        <v>33</v>
      </c>
      <c r="B28" s="1">
        <v>47</v>
      </c>
      <c r="C28" s="19" t="str">
        <f>IF('Решаемость 2 кл. мат'!C28&lt;'Необъективность 2 кл. мат'!C$63,"ДА","НЕТ")</f>
        <v>ДА</v>
      </c>
      <c r="D28" s="19" t="str">
        <f>IF('Решаемость 2 кл. мат'!D28&lt;'Необъективность 2 кл. мат'!D$63,"ДА","НЕТ")</f>
        <v>ДА</v>
      </c>
      <c r="E28" s="19" t="str">
        <f>IF('Решаемость 2 кл. мат'!E28&lt;'Необъективность 2 кл. мат'!E$63,"ДА","НЕТ")</f>
        <v>ДА</v>
      </c>
      <c r="F28" s="19" t="str">
        <f>IF('Решаемость 2 кл. мат'!F28&lt;'Необъективность 2 кл. мат'!F$63,"ДА","НЕТ")</f>
        <v>ДА</v>
      </c>
      <c r="G28" s="19" t="str">
        <f>IF('Решаемость 2 кл. мат'!G28&lt;'Необъективность 2 кл. мат'!G$63,"ДА","НЕТ")</f>
        <v>ДА</v>
      </c>
      <c r="H28" s="19" t="str">
        <f>IF('Решаемость 2 кл. мат'!H28&lt;'Необъективность 2 кл. мат'!H$63,"ДА","НЕТ")</f>
        <v>ДА</v>
      </c>
      <c r="I28" s="19">
        <f>'Результаты 2 кл. мат'!I28/'Результаты 2 кл. мат'!$B28</f>
        <v>0.14893617021276595</v>
      </c>
      <c r="J28" s="19">
        <f>'Результаты 2 кл. мат'!J28/'Результаты 2 кл. мат'!$B28</f>
        <v>0.31914893617021278</v>
      </c>
      <c r="K28" s="19">
        <f>'Результаты 2 кл. мат'!K28/'Результаты 2 кл. мат'!$B28</f>
        <v>0.38297872340425532</v>
      </c>
      <c r="L28" s="19">
        <f>'Результаты 2 кл. мат'!L28/'Результаты 2 кл. мат'!$B28</f>
        <v>0.14893617021276595</v>
      </c>
    </row>
    <row r="29" spans="1:12" ht="15.75">
      <c r="A29" s="1">
        <v>34</v>
      </c>
      <c r="B29" s="1">
        <v>66</v>
      </c>
      <c r="C29" s="19" t="str">
        <f>IF('Решаемость 2 кл. мат'!C29&lt;'Необъективность 2 кл. мат'!C$63,"ДА","НЕТ")</f>
        <v>ДА</v>
      </c>
      <c r="D29" s="19" t="str">
        <f>IF('Решаемость 2 кл. мат'!D29&lt;'Необъективность 2 кл. мат'!D$63,"ДА","НЕТ")</f>
        <v>ДА</v>
      </c>
      <c r="E29" s="19" t="str">
        <f>IF('Решаемость 2 кл. мат'!E29&lt;'Необъективность 2 кл. мат'!E$63,"ДА","НЕТ")</f>
        <v>ДА</v>
      </c>
      <c r="F29" s="19" t="str">
        <f>IF('Решаемость 2 кл. мат'!F29&lt;'Необъективность 2 кл. мат'!F$63,"ДА","НЕТ")</f>
        <v>ДА</v>
      </c>
      <c r="G29" s="19" t="str">
        <f>IF('Решаемость 2 кл. мат'!G29&lt;'Необъективность 2 кл. мат'!G$63,"ДА","НЕТ")</f>
        <v>ДА</v>
      </c>
      <c r="H29" s="19" t="str">
        <f>IF('Решаемость 2 кл. мат'!H29&lt;'Необъективность 2 кл. мат'!H$63,"ДА","НЕТ")</f>
        <v>НЕТ</v>
      </c>
      <c r="I29" s="19">
        <f>'Результаты 2 кл. мат'!I29/'Результаты 2 кл. мат'!$B29</f>
        <v>0</v>
      </c>
      <c r="J29" s="19">
        <f>'Результаты 2 кл. мат'!J29/'Результаты 2 кл. мат'!$B29</f>
        <v>0.45454545454545453</v>
      </c>
      <c r="K29" s="19">
        <f>'Результаты 2 кл. мат'!K29/'Результаты 2 кл. мат'!$B29</f>
        <v>0.34848484848484851</v>
      </c>
      <c r="L29" s="19">
        <f>'Результаты 2 кл. мат'!L29/'Результаты 2 кл. мат'!$B29</f>
        <v>0.19696969696969696</v>
      </c>
    </row>
    <row r="30" spans="1:12" ht="15.75">
      <c r="A30" s="1">
        <v>35</v>
      </c>
      <c r="B30" s="1">
        <v>46</v>
      </c>
      <c r="C30" s="19" t="str">
        <f>IF('Решаемость 2 кл. мат'!C30&lt;'Необъективность 2 кл. мат'!C$63,"ДА","НЕТ")</f>
        <v>ДА</v>
      </c>
      <c r="D30" s="19" t="str">
        <f>IF('Решаемость 2 кл. мат'!D30&lt;'Необъективность 2 кл. мат'!D$63,"ДА","НЕТ")</f>
        <v>ДА</v>
      </c>
      <c r="E30" s="19" t="str">
        <f>IF('Решаемость 2 кл. мат'!E30&lt;'Необъективность 2 кл. мат'!E$63,"ДА","НЕТ")</f>
        <v>ДА</v>
      </c>
      <c r="F30" s="19" t="str">
        <f>IF('Решаемость 2 кл. мат'!F30&lt;'Необъективность 2 кл. мат'!F$63,"ДА","НЕТ")</f>
        <v>ДА</v>
      </c>
      <c r="G30" s="19" t="str">
        <f>IF('Решаемость 2 кл. мат'!G30&lt;'Необъективность 2 кл. мат'!G$63,"ДА","НЕТ")</f>
        <v>ДА</v>
      </c>
      <c r="H30" s="19" t="str">
        <f>IF('Решаемость 2 кл. мат'!H30&lt;'Необъективность 2 кл. мат'!H$63,"ДА","НЕТ")</f>
        <v>ДА</v>
      </c>
      <c r="I30" s="19">
        <f>'Результаты 2 кл. мат'!I30/'Результаты 2 кл. мат'!$B30</f>
        <v>8.6956521739130432E-2</v>
      </c>
      <c r="J30" s="19">
        <f>'Результаты 2 кл. мат'!J30/'Результаты 2 кл. мат'!$B30</f>
        <v>0.45652173913043476</v>
      </c>
      <c r="K30" s="19">
        <f>'Результаты 2 кл. мат'!K30/'Результаты 2 кл. мат'!$B30</f>
        <v>0.36956521739130432</v>
      </c>
      <c r="L30" s="19">
        <f>'Результаты 2 кл. мат'!L30/'Результаты 2 кл. мат'!$B30</f>
        <v>8.6956521739130432E-2</v>
      </c>
    </row>
    <row r="31" spans="1:12" ht="15.75">
      <c r="A31" s="1">
        <v>36</v>
      </c>
      <c r="B31" s="1">
        <v>79</v>
      </c>
      <c r="C31" s="19" t="str">
        <f>IF('Решаемость 2 кл. мат'!C31&lt;'Необъективность 2 кл. мат'!C$63,"ДА","НЕТ")</f>
        <v>ДА</v>
      </c>
      <c r="D31" s="19" t="str">
        <f>IF('Решаемость 2 кл. мат'!D31&lt;'Необъективность 2 кл. мат'!D$63,"ДА","НЕТ")</f>
        <v>ДА</v>
      </c>
      <c r="E31" s="19" t="str">
        <f>IF('Решаемость 2 кл. мат'!E31&lt;'Необъективность 2 кл. мат'!E$63,"ДА","НЕТ")</f>
        <v>ДА</v>
      </c>
      <c r="F31" s="19" t="str">
        <f>IF('Решаемость 2 кл. мат'!F31&lt;'Необъективность 2 кл. мат'!F$63,"ДА","НЕТ")</f>
        <v>ДА</v>
      </c>
      <c r="G31" s="19" t="str">
        <f>IF('Решаемость 2 кл. мат'!G31&lt;'Необъективность 2 кл. мат'!G$63,"ДА","НЕТ")</f>
        <v>ДА</v>
      </c>
      <c r="H31" s="19" t="str">
        <f>IF('Решаемость 2 кл. мат'!H31&lt;'Необъективность 2 кл. мат'!H$63,"ДА","НЕТ")</f>
        <v>ДА</v>
      </c>
      <c r="I31" s="19">
        <f>'Результаты 2 кл. мат'!I31/'Результаты 2 кл. мат'!$B31</f>
        <v>6.3291139240506333E-2</v>
      </c>
      <c r="J31" s="19">
        <f>'Результаты 2 кл. мат'!J31/'Результаты 2 кл. мат'!$B31</f>
        <v>0.30379746835443039</v>
      </c>
      <c r="K31" s="19">
        <f>'Результаты 2 кл. мат'!K31/'Результаты 2 кл. мат'!$B31</f>
        <v>0.48101265822784811</v>
      </c>
      <c r="L31" s="19">
        <f>'Результаты 2 кл. мат'!L31/'Результаты 2 кл. мат'!$B31</f>
        <v>0.15189873417721519</v>
      </c>
    </row>
    <row r="32" spans="1:12" ht="15.75">
      <c r="A32" s="1">
        <v>38</v>
      </c>
      <c r="B32" s="1">
        <v>37</v>
      </c>
      <c r="C32" s="19" t="str">
        <f>IF('Решаемость 2 кл. мат'!C32&lt;'Необъективность 2 кл. мат'!C$63,"ДА","НЕТ")</f>
        <v>ДА</v>
      </c>
      <c r="D32" s="19" t="str">
        <f>IF('Решаемость 2 кл. мат'!D32&lt;'Необъективность 2 кл. мат'!D$63,"ДА","НЕТ")</f>
        <v>ДА</v>
      </c>
      <c r="E32" s="19" t="str">
        <f>IF('Решаемость 2 кл. мат'!E32&lt;'Необъективность 2 кл. мат'!E$63,"ДА","НЕТ")</f>
        <v>ДА</v>
      </c>
      <c r="F32" s="19" t="str">
        <f>IF('Решаемость 2 кл. мат'!F32&lt;'Необъективность 2 кл. мат'!F$63,"ДА","НЕТ")</f>
        <v>ДА</v>
      </c>
      <c r="G32" s="19" t="str">
        <f>IF('Решаемость 2 кл. мат'!G32&lt;'Необъективность 2 кл. мат'!G$63,"ДА","НЕТ")</f>
        <v>ДА</v>
      </c>
      <c r="H32" s="19" t="str">
        <f>IF('Решаемость 2 кл. мат'!H32&lt;'Необъективность 2 кл. мат'!H$63,"ДА","НЕТ")</f>
        <v>ДА</v>
      </c>
      <c r="I32" s="19">
        <f>'Результаты 2 кл. мат'!I32/'Результаты 2 кл. мат'!$B32</f>
        <v>0.13513513513513514</v>
      </c>
      <c r="J32" s="19">
        <f>'Результаты 2 кл. мат'!J32/'Результаты 2 кл. мат'!$B32</f>
        <v>0.27027027027027029</v>
      </c>
      <c r="K32" s="19">
        <f>'Результаты 2 кл. мат'!K32/'Результаты 2 кл. мат'!$B32</f>
        <v>0.3783783783783784</v>
      </c>
      <c r="L32" s="19">
        <f>'Результаты 2 кл. мат'!L32/'Результаты 2 кл. мат'!$B32</f>
        <v>0.21621621621621623</v>
      </c>
    </row>
    <row r="33" spans="1:12" ht="15.75">
      <c r="A33" s="1">
        <v>40</v>
      </c>
      <c r="B33" s="1">
        <v>79</v>
      </c>
      <c r="C33" s="19" t="str">
        <f>IF('Решаемость 2 кл. мат'!C33&lt;'Необъективность 2 кл. мат'!C$63,"ДА","НЕТ")</f>
        <v>ДА</v>
      </c>
      <c r="D33" s="19" t="str">
        <f>IF('Решаемость 2 кл. мат'!D33&lt;'Необъективность 2 кл. мат'!D$63,"ДА","НЕТ")</f>
        <v>ДА</v>
      </c>
      <c r="E33" s="19" t="str">
        <f>IF('Решаемость 2 кл. мат'!E33&lt;'Необъективность 2 кл. мат'!E$63,"ДА","НЕТ")</f>
        <v>ДА</v>
      </c>
      <c r="F33" s="19" t="str">
        <f>IF('Решаемость 2 кл. мат'!F33&lt;'Необъективность 2 кл. мат'!F$63,"ДА","НЕТ")</f>
        <v>ДА</v>
      </c>
      <c r="G33" s="19" t="str">
        <f>IF('Решаемость 2 кл. мат'!G33&lt;'Необъективность 2 кл. мат'!G$63,"ДА","НЕТ")</f>
        <v>ДА</v>
      </c>
      <c r="H33" s="19" t="str">
        <f>IF('Решаемость 2 кл. мат'!H33&lt;'Необъективность 2 кл. мат'!H$63,"ДА","НЕТ")</f>
        <v>ДА</v>
      </c>
      <c r="I33" s="19">
        <f>'Результаты 2 кл. мат'!I33/'Результаты 2 кл. мат'!$B33</f>
        <v>8.8607594936708861E-2</v>
      </c>
      <c r="J33" s="19">
        <f>'Результаты 2 кл. мат'!J33/'Результаты 2 кл. мат'!$B33</f>
        <v>0.30379746835443039</v>
      </c>
      <c r="K33" s="19">
        <f>'Результаты 2 кл. мат'!K33/'Результаты 2 кл. мат'!$B33</f>
        <v>0.41772151898734178</v>
      </c>
      <c r="L33" s="19">
        <f>'Результаты 2 кл. мат'!L33/'Результаты 2 кл. мат'!$B33</f>
        <v>0.189873417721519</v>
      </c>
    </row>
    <row r="34" spans="1:12" ht="15.75">
      <c r="A34" s="1">
        <v>41</v>
      </c>
      <c r="B34" s="1">
        <v>57</v>
      </c>
      <c r="C34" s="19" t="str">
        <f>IF('Решаемость 2 кл. мат'!C34&lt;'Необъективность 2 кл. мат'!C$63,"ДА","НЕТ")</f>
        <v>ДА</v>
      </c>
      <c r="D34" s="19" t="str">
        <f>IF('Решаемость 2 кл. мат'!D34&lt;'Необъективность 2 кл. мат'!D$63,"ДА","НЕТ")</f>
        <v>ДА</v>
      </c>
      <c r="E34" s="19" t="str">
        <f>IF('Решаемость 2 кл. мат'!E34&lt;'Необъективность 2 кл. мат'!E$63,"ДА","НЕТ")</f>
        <v>ДА</v>
      </c>
      <c r="F34" s="19" t="str">
        <f>IF('Решаемость 2 кл. мат'!F34&lt;'Необъективность 2 кл. мат'!F$63,"ДА","НЕТ")</f>
        <v>ДА</v>
      </c>
      <c r="G34" s="19" t="str">
        <f>IF('Решаемость 2 кл. мат'!G34&lt;'Необъективность 2 кл. мат'!G$63,"ДА","НЕТ")</f>
        <v>ДА</v>
      </c>
      <c r="H34" s="19" t="str">
        <f>IF('Решаемость 2 кл. мат'!H34&lt;'Необъективность 2 кл. мат'!H$63,"ДА","НЕТ")</f>
        <v>ДА</v>
      </c>
      <c r="I34" s="19">
        <f>'Результаты 2 кл. мат'!I34/'Результаты 2 кл. мат'!$B34</f>
        <v>0.19298245614035087</v>
      </c>
      <c r="J34" s="19">
        <f>'Результаты 2 кл. мат'!J34/'Результаты 2 кл. мат'!$B34</f>
        <v>0.26315789473684209</v>
      </c>
      <c r="K34" s="19">
        <f>'Результаты 2 кл. мат'!K34/'Результаты 2 кл. мат'!$B34</f>
        <v>0.43859649122807015</v>
      </c>
      <c r="L34" s="19">
        <f>'Результаты 2 кл. мат'!L34/'Результаты 2 кл. мат'!$B34</f>
        <v>0.10526315789473684</v>
      </c>
    </row>
    <row r="35" spans="1:12" ht="15.75">
      <c r="A35" s="1">
        <v>43</v>
      </c>
      <c r="B35" s="1">
        <v>59</v>
      </c>
      <c r="C35" s="19" t="str">
        <f>IF('Решаемость 2 кл. мат'!C35&lt;'Необъективность 2 кл. мат'!C$63,"ДА","НЕТ")</f>
        <v>ДА</v>
      </c>
      <c r="D35" s="19" t="str">
        <f>IF('Решаемость 2 кл. мат'!D35&lt;'Необъективность 2 кл. мат'!D$63,"ДА","НЕТ")</f>
        <v>НЕТ</v>
      </c>
      <c r="E35" s="19" t="str">
        <f>IF('Решаемость 2 кл. мат'!E35&lt;'Необъективность 2 кл. мат'!E$63,"ДА","НЕТ")</f>
        <v>НЕТ</v>
      </c>
      <c r="F35" s="19" t="str">
        <f>IF('Решаемость 2 кл. мат'!F35&lt;'Необъективность 2 кл. мат'!F$63,"ДА","НЕТ")</f>
        <v>ДА</v>
      </c>
      <c r="G35" s="19" t="str">
        <f>IF('Решаемость 2 кл. мат'!G35&lt;'Необъективность 2 кл. мат'!G$63,"ДА","НЕТ")</f>
        <v>НЕТ</v>
      </c>
      <c r="H35" s="19" t="str">
        <f>IF('Решаемость 2 кл. мат'!H35&lt;'Необъективность 2 кл. мат'!H$63,"ДА","НЕТ")</f>
        <v>НЕТ</v>
      </c>
      <c r="I35" s="19">
        <f>'Результаты 2 кл. мат'!I35/'Результаты 2 кл. мат'!$B35</f>
        <v>0</v>
      </c>
      <c r="J35" s="19">
        <f>'Результаты 2 кл. мат'!J35/'Результаты 2 кл. мат'!$B35</f>
        <v>1.6949152542372881E-2</v>
      </c>
      <c r="K35" s="19">
        <f>'Результаты 2 кл. мат'!K35/'Результаты 2 кл. мат'!$B35</f>
        <v>0.59322033898305082</v>
      </c>
      <c r="L35" s="19">
        <f>'Результаты 2 кл. мат'!L35/'Результаты 2 кл. мат'!$B35</f>
        <v>0.38983050847457629</v>
      </c>
    </row>
    <row r="36" spans="1:12" ht="15.75">
      <c r="A36" s="1">
        <v>44</v>
      </c>
      <c r="B36" s="1">
        <v>74</v>
      </c>
      <c r="C36" s="19" t="str">
        <f>IF('Решаемость 2 кл. мат'!C36&lt;'Необъективность 2 кл. мат'!C$63,"ДА","НЕТ")</f>
        <v>ДА</v>
      </c>
      <c r="D36" s="19" t="str">
        <f>IF('Решаемость 2 кл. мат'!D36&lt;'Необъективность 2 кл. мат'!D$63,"ДА","НЕТ")</f>
        <v>ДА</v>
      </c>
      <c r="E36" s="19" t="str">
        <f>IF('Решаемость 2 кл. мат'!E36&lt;'Необъективность 2 кл. мат'!E$63,"ДА","НЕТ")</f>
        <v>ДА</v>
      </c>
      <c r="F36" s="19" t="str">
        <f>IF('Решаемость 2 кл. мат'!F36&lt;'Необъективность 2 кл. мат'!F$63,"ДА","НЕТ")</f>
        <v>ДА</v>
      </c>
      <c r="G36" s="19" t="str">
        <f>IF('Решаемость 2 кл. мат'!G36&lt;'Необъективность 2 кл. мат'!G$63,"ДА","НЕТ")</f>
        <v>ДА</v>
      </c>
      <c r="H36" s="19" t="str">
        <f>IF('Решаемость 2 кл. мат'!H36&lt;'Необъективность 2 кл. мат'!H$63,"ДА","НЕТ")</f>
        <v>ДА</v>
      </c>
      <c r="I36" s="19">
        <f>'Результаты 2 кл. мат'!I36/'Результаты 2 кл. мат'!$B36</f>
        <v>5.4054054054054057E-2</v>
      </c>
      <c r="J36" s="19">
        <f>'Результаты 2 кл. мат'!J36/'Результаты 2 кл. мат'!$B36</f>
        <v>0.39189189189189189</v>
      </c>
      <c r="K36" s="19">
        <f>'Результаты 2 кл. мат'!K36/'Результаты 2 кл. мат'!$B36</f>
        <v>0.3783783783783784</v>
      </c>
      <c r="L36" s="19">
        <f>'Результаты 2 кл. мат'!L36/'Результаты 2 кл. мат'!$B36</f>
        <v>0.17567567567567569</v>
      </c>
    </row>
    <row r="37" spans="1:12" ht="15.75">
      <c r="A37" s="1">
        <v>45</v>
      </c>
      <c r="B37" s="1">
        <v>79</v>
      </c>
      <c r="C37" s="19" t="str">
        <f>IF('Решаемость 2 кл. мат'!C37&lt;'Необъективность 2 кл. мат'!C$63,"ДА","НЕТ")</f>
        <v>ДА</v>
      </c>
      <c r="D37" s="19" t="str">
        <f>IF('Решаемость 2 кл. мат'!D37&lt;'Необъективность 2 кл. мат'!D$63,"ДА","НЕТ")</f>
        <v>ДА</v>
      </c>
      <c r="E37" s="19" t="str">
        <f>IF('Решаемость 2 кл. мат'!E37&lt;'Необъективность 2 кл. мат'!E$63,"ДА","НЕТ")</f>
        <v>ДА</v>
      </c>
      <c r="F37" s="19" t="str">
        <f>IF('Решаемость 2 кл. мат'!F37&lt;'Необъективность 2 кл. мат'!F$63,"ДА","НЕТ")</f>
        <v>ДА</v>
      </c>
      <c r="G37" s="19" t="str">
        <f>IF('Решаемость 2 кл. мат'!G37&lt;'Необъективность 2 кл. мат'!G$63,"ДА","НЕТ")</f>
        <v>ДА</v>
      </c>
      <c r="H37" s="19" t="str">
        <f>IF('Решаемость 2 кл. мат'!H37&lt;'Необъективность 2 кл. мат'!H$63,"ДА","НЕТ")</f>
        <v>ДА</v>
      </c>
      <c r="I37" s="19">
        <f>'Результаты 2 кл. мат'!I37/'Результаты 2 кл. мат'!$B37</f>
        <v>0.11392405063291139</v>
      </c>
      <c r="J37" s="19">
        <f>'Результаты 2 кл. мат'!J37/'Результаты 2 кл. мат'!$B37</f>
        <v>0.13924050632911392</v>
      </c>
      <c r="K37" s="19">
        <f>'Результаты 2 кл. мат'!K37/'Результаты 2 кл. мат'!$B37</f>
        <v>0.45569620253164556</v>
      </c>
      <c r="L37" s="19">
        <f>'Результаты 2 кл. мат'!L37/'Результаты 2 кл. мат'!$B37</f>
        <v>0.29113924050632911</v>
      </c>
    </row>
    <row r="38" spans="1:12" ht="15.75">
      <c r="A38" s="1">
        <v>48</v>
      </c>
      <c r="B38" s="1">
        <v>17</v>
      </c>
      <c r="C38" s="19" t="str">
        <f>IF('Решаемость 2 кл. мат'!C38&lt;'Необъективность 2 кл. мат'!C$63,"ДА","НЕТ")</f>
        <v>ДА</v>
      </c>
      <c r="D38" s="19" t="str">
        <f>IF('Решаемость 2 кл. мат'!D38&lt;'Необъективность 2 кл. мат'!D$63,"ДА","НЕТ")</f>
        <v>ДА</v>
      </c>
      <c r="E38" s="19" t="str">
        <f>IF('Решаемость 2 кл. мат'!E38&lt;'Необъективность 2 кл. мат'!E$63,"ДА","НЕТ")</f>
        <v>ДА</v>
      </c>
      <c r="F38" s="19" t="str">
        <f>IF('Решаемость 2 кл. мат'!F38&lt;'Необъективность 2 кл. мат'!F$63,"ДА","НЕТ")</f>
        <v>ДА</v>
      </c>
      <c r="G38" s="19" t="str">
        <f>IF('Решаемость 2 кл. мат'!G38&lt;'Необъективность 2 кл. мат'!G$63,"ДА","НЕТ")</f>
        <v>ДА</v>
      </c>
      <c r="H38" s="19" t="str">
        <f>IF('Решаемость 2 кл. мат'!H38&lt;'Необъективность 2 кл. мат'!H$63,"ДА","НЕТ")</f>
        <v>ДА</v>
      </c>
      <c r="I38" s="19">
        <f>'Результаты 2 кл. мат'!I38/'Результаты 2 кл. мат'!$B38</f>
        <v>0.17647058823529413</v>
      </c>
      <c r="J38" s="19">
        <f>'Результаты 2 кл. мат'!J38/'Результаты 2 кл. мат'!$B38</f>
        <v>0.17647058823529413</v>
      </c>
      <c r="K38" s="19">
        <f>'Результаты 2 кл. мат'!K38/'Результаты 2 кл. мат'!$B38</f>
        <v>0.29411764705882354</v>
      </c>
      <c r="L38" s="19">
        <f>'Результаты 2 кл. мат'!L38/'Результаты 2 кл. мат'!$B38</f>
        <v>0.35294117647058826</v>
      </c>
    </row>
    <row r="39" spans="1:12" ht="15.75">
      <c r="A39" s="1">
        <v>49</v>
      </c>
      <c r="B39" s="1">
        <v>43</v>
      </c>
      <c r="C39" s="19" t="str">
        <f>IF('Решаемость 2 кл. мат'!C39&lt;'Необъективность 2 кл. мат'!C$63,"ДА","НЕТ")</f>
        <v>ДА</v>
      </c>
      <c r="D39" s="19" t="str">
        <f>IF('Решаемость 2 кл. мат'!D39&lt;'Необъективность 2 кл. мат'!D$63,"ДА","НЕТ")</f>
        <v>ДА</v>
      </c>
      <c r="E39" s="19" t="str">
        <f>IF('Решаемость 2 кл. мат'!E39&lt;'Необъективность 2 кл. мат'!E$63,"ДА","НЕТ")</f>
        <v>ДА</v>
      </c>
      <c r="F39" s="19" t="str">
        <f>IF('Решаемость 2 кл. мат'!F39&lt;'Необъективность 2 кл. мат'!F$63,"ДА","НЕТ")</f>
        <v>ДА</v>
      </c>
      <c r="G39" s="19" t="str">
        <f>IF('Решаемость 2 кл. мат'!G39&lt;'Необъективность 2 кл. мат'!G$63,"ДА","НЕТ")</f>
        <v>ДА</v>
      </c>
      <c r="H39" s="19" t="str">
        <f>IF('Решаемость 2 кл. мат'!H39&lt;'Необъективность 2 кл. мат'!H$63,"ДА","НЕТ")</f>
        <v>ДА</v>
      </c>
      <c r="I39" s="19">
        <f>'Результаты 2 кл. мат'!I39/'Результаты 2 кл. мат'!$B39</f>
        <v>0.11627906976744186</v>
      </c>
      <c r="J39" s="19">
        <f>'Результаты 2 кл. мат'!J39/'Результаты 2 кл. мат'!$B39</f>
        <v>0.27906976744186046</v>
      </c>
      <c r="K39" s="19">
        <f>'Результаты 2 кл. мат'!K39/'Результаты 2 кл. мат'!$B39</f>
        <v>0.44186046511627908</v>
      </c>
      <c r="L39" s="19">
        <f>'Результаты 2 кл. мат'!L39/'Результаты 2 кл. мат'!$B39</f>
        <v>0.16279069767441862</v>
      </c>
    </row>
    <row r="40" spans="1:12" ht="15.75">
      <c r="A40" s="1">
        <v>50</v>
      </c>
      <c r="B40" s="1">
        <v>110</v>
      </c>
      <c r="C40" s="19" t="str">
        <f>IF('Решаемость 2 кл. мат'!C40&lt;'Необъективность 2 кл. мат'!C$63,"ДА","НЕТ")</f>
        <v>ДА</v>
      </c>
      <c r="D40" s="19" t="str">
        <f>IF('Решаемость 2 кл. мат'!D40&lt;'Необъективность 2 кл. мат'!D$63,"ДА","НЕТ")</f>
        <v>ДА</v>
      </c>
      <c r="E40" s="19" t="str">
        <f>IF('Решаемость 2 кл. мат'!E40&lt;'Необъективность 2 кл. мат'!E$63,"ДА","НЕТ")</f>
        <v>ДА</v>
      </c>
      <c r="F40" s="19" t="str">
        <f>IF('Решаемость 2 кл. мат'!F40&lt;'Необъективность 2 кл. мат'!F$63,"ДА","НЕТ")</f>
        <v>ДА</v>
      </c>
      <c r="G40" s="19" t="str">
        <f>IF('Решаемость 2 кл. мат'!G40&lt;'Необъективность 2 кл. мат'!G$63,"ДА","НЕТ")</f>
        <v>ДА</v>
      </c>
      <c r="H40" s="19" t="str">
        <f>IF('Решаемость 2 кл. мат'!H40&lt;'Необъективность 2 кл. мат'!H$63,"ДА","НЕТ")</f>
        <v>ДА</v>
      </c>
      <c r="I40" s="19">
        <f>'Результаты 2 кл. мат'!I40/'Результаты 2 кл. мат'!$B40</f>
        <v>6.363636363636363E-2</v>
      </c>
      <c r="J40" s="19">
        <f>'Результаты 2 кл. мат'!J40/'Результаты 2 кл. мат'!$B40</f>
        <v>0.32727272727272727</v>
      </c>
      <c r="K40" s="19">
        <f>'Результаты 2 кл. мат'!K40/'Результаты 2 кл. мат'!$B40</f>
        <v>0.5</v>
      </c>
      <c r="L40" s="19">
        <f>'Результаты 2 кл. мат'!L40/'Результаты 2 кл. мат'!$B40</f>
        <v>0.10909090909090909</v>
      </c>
    </row>
    <row r="41" spans="1:12" ht="15.75">
      <c r="A41" s="1">
        <v>55</v>
      </c>
      <c r="B41" s="1">
        <v>82</v>
      </c>
      <c r="C41" s="19" t="str">
        <f>IF('Решаемость 2 кл. мат'!C41&lt;'Необъективность 2 кл. мат'!C$63,"ДА","НЕТ")</f>
        <v>ДА</v>
      </c>
      <c r="D41" s="19" t="str">
        <f>IF('Решаемость 2 кл. мат'!D41&lt;'Необъективность 2 кл. мат'!D$63,"ДА","НЕТ")</f>
        <v>ДА</v>
      </c>
      <c r="E41" s="19" t="str">
        <f>IF('Решаемость 2 кл. мат'!E41&lt;'Необъективность 2 кл. мат'!E$63,"ДА","НЕТ")</f>
        <v>ДА</v>
      </c>
      <c r="F41" s="19" t="str">
        <f>IF('Решаемость 2 кл. мат'!F41&lt;'Необъективность 2 кл. мат'!F$63,"ДА","НЕТ")</f>
        <v>ДА</v>
      </c>
      <c r="G41" s="19" t="str">
        <f>IF('Решаемость 2 кл. мат'!G41&lt;'Необъективность 2 кл. мат'!G$63,"ДА","НЕТ")</f>
        <v>ДА</v>
      </c>
      <c r="H41" s="19" t="str">
        <f>IF('Решаемость 2 кл. мат'!H41&lt;'Необъективность 2 кл. мат'!H$63,"ДА","НЕТ")</f>
        <v>ДА</v>
      </c>
      <c r="I41" s="19">
        <f>'Результаты 2 кл. мат'!I41/'Результаты 2 кл. мат'!$B41</f>
        <v>0.15853658536585366</v>
      </c>
      <c r="J41" s="19">
        <f>'Результаты 2 кл. мат'!J41/'Результаты 2 кл. мат'!$B41</f>
        <v>0.18292682926829268</v>
      </c>
      <c r="K41" s="19">
        <f>'Результаты 2 кл. мат'!K41/'Результаты 2 кл. мат'!$B41</f>
        <v>0.48780487804878048</v>
      </c>
      <c r="L41" s="19">
        <f>'Результаты 2 кл. мат'!L41/'Результаты 2 кл. мат'!$B41</f>
        <v>0.17073170731707318</v>
      </c>
    </row>
    <row r="42" spans="1:12" ht="15.75">
      <c r="A42" s="1">
        <v>56</v>
      </c>
      <c r="B42" s="1">
        <v>44</v>
      </c>
      <c r="C42" s="19" t="str">
        <f>IF('Решаемость 2 кл. мат'!C42&lt;'Необъективность 2 кл. мат'!C$63,"ДА","НЕТ")</f>
        <v>ДА</v>
      </c>
      <c r="D42" s="19" t="str">
        <f>IF('Решаемость 2 кл. мат'!D42&lt;'Необъективность 2 кл. мат'!D$63,"ДА","НЕТ")</f>
        <v>ДА</v>
      </c>
      <c r="E42" s="19" t="str">
        <f>IF('Решаемость 2 кл. мат'!E42&lt;'Необъективность 2 кл. мат'!E$63,"ДА","НЕТ")</f>
        <v>ДА</v>
      </c>
      <c r="F42" s="19" t="str">
        <f>IF('Решаемость 2 кл. мат'!F42&lt;'Необъективность 2 кл. мат'!F$63,"ДА","НЕТ")</f>
        <v>ДА</v>
      </c>
      <c r="G42" s="19" t="str">
        <f>IF('Решаемость 2 кл. мат'!G42&lt;'Необъективность 2 кл. мат'!G$63,"ДА","НЕТ")</f>
        <v>ДА</v>
      </c>
      <c r="H42" s="19" t="str">
        <f>IF('Решаемость 2 кл. мат'!H42&lt;'Необъективность 2 кл. мат'!H$63,"ДА","НЕТ")</f>
        <v>ДА</v>
      </c>
      <c r="I42" s="19">
        <f>'Результаты 2 кл. мат'!I42/'Результаты 2 кл. мат'!$B42</f>
        <v>6.8181818181818177E-2</v>
      </c>
      <c r="J42" s="19">
        <f>'Результаты 2 кл. мат'!J42/'Результаты 2 кл. мат'!$B42</f>
        <v>0.29545454545454547</v>
      </c>
      <c r="K42" s="19">
        <f>'Результаты 2 кл. мат'!K42/'Результаты 2 кл. мат'!$B42</f>
        <v>0.43181818181818182</v>
      </c>
      <c r="L42" s="19">
        <f>'Результаты 2 кл. мат'!L42/'Результаты 2 кл. мат'!$B42</f>
        <v>0.20454545454545456</v>
      </c>
    </row>
    <row r="43" spans="1:12" ht="15.75">
      <c r="A43" s="1">
        <v>58</v>
      </c>
      <c r="B43" s="1">
        <v>50</v>
      </c>
      <c r="C43" s="19" t="str">
        <f>IF('Решаемость 2 кл. мат'!C43&lt;'Необъективность 2 кл. мат'!C$63,"ДА","НЕТ")</f>
        <v>ДА</v>
      </c>
      <c r="D43" s="19" t="str">
        <f>IF('Решаемость 2 кл. мат'!D43&lt;'Необъективность 2 кл. мат'!D$63,"ДА","НЕТ")</f>
        <v>ДА</v>
      </c>
      <c r="E43" s="19" t="str">
        <f>IF('Решаемость 2 кл. мат'!E43&lt;'Необъективность 2 кл. мат'!E$63,"ДА","НЕТ")</f>
        <v>ДА</v>
      </c>
      <c r="F43" s="19" t="str">
        <f>IF('Решаемость 2 кл. мат'!F43&lt;'Необъективность 2 кл. мат'!F$63,"ДА","НЕТ")</f>
        <v>ДА</v>
      </c>
      <c r="G43" s="19" t="str">
        <f>IF('Решаемость 2 кл. мат'!G43&lt;'Необъективность 2 кл. мат'!G$63,"ДА","НЕТ")</f>
        <v>ДА</v>
      </c>
      <c r="H43" s="19" t="str">
        <f>IF('Решаемость 2 кл. мат'!H43&lt;'Необъективность 2 кл. мат'!H$63,"ДА","НЕТ")</f>
        <v>ДА</v>
      </c>
      <c r="I43" s="19">
        <f>'Результаты 2 кл. мат'!I43/'Результаты 2 кл. мат'!$B43</f>
        <v>0.06</v>
      </c>
      <c r="J43" s="19">
        <f>'Результаты 2 кл. мат'!J43/'Результаты 2 кл. мат'!$B43</f>
        <v>0.24</v>
      </c>
      <c r="K43" s="19">
        <f>'Результаты 2 кл. мат'!K43/'Результаты 2 кл. мат'!$B43</f>
        <v>0.38</v>
      </c>
      <c r="L43" s="19">
        <f>'Результаты 2 кл. мат'!L43/'Результаты 2 кл. мат'!$B43</f>
        <v>0.32</v>
      </c>
    </row>
    <row r="44" spans="1:12" ht="15.75">
      <c r="A44" s="1">
        <v>61</v>
      </c>
      <c r="B44" s="1">
        <v>110</v>
      </c>
      <c r="C44" s="19" t="str">
        <f>IF('Решаемость 2 кл. мат'!C44&lt;'Необъективность 2 кл. мат'!C$63,"ДА","НЕТ")</f>
        <v>ДА</v>
      </c>
      <c r="D44" s="19" t="str">
        <f>IF('Решаемость 2 кл. мат'!D44&lt;'Необъективность 2 кл. мат'!D$63,"ДА","НЕТ")</f>
        <v>ДА</v>
      </c>
      <c r="E44" s="19" t="str">
        <f>IF('Решаемость 2 кл. мат'!E44&lt;'Необъективность 2 кл. мат'!E$63,"ДА","НЕТ")</f>
        <v>ДА</v>
      </c>
      <c r="F44" s="19" t="str">
        <f>IF('Решаемость 2 кл. мат'!F44&lt;'Необъективность 2 кл. мат'!F$63,"ДА","НЕТ")</f>
        <v>ДА</v>
      </c>
      <c r="G44" s="19" t="str">
        <f>IF('Решаемость 2 кл. мат'!G44&lt;'Необъективность 2 кл. мат'!G$63,"ДА","НЕТ")</f>
        <v>ДА</v>
      </c>
      <c r="H44" s="19" t="str">
        <f>IF('Решаемость 2 кл. мат'!H44&lt;'Необъективность 2 кл. мат'!H$63,"ДА","НЕТ")</f>
        <v>НЕТ</v>
      </c>
      <c r="I44" s="19">
        <f>'Результаты 2 кл. мат'!I44/'Результаты 2 кл. мат'!$B44</f>
        <v>0.10909090909090909</v>
      </c>
      <c r="J44" s="19">
        <f>'Результаты 2 кл. мат'!J44/'Результаты 2 кл. мат'!$B44</f>
        <v>0.23636363636363636</v>
      </c>
      <c r="K44" s="19">
        <f>'Результаты 2 кл. мат'!K44/'Результаты 2 кл. мат'!$B44</f>
        <v>0.49090909090909091</v>
      </c>
      <c r="L44" s="19">
        <f>'Результаты 2 кл. мат'!L44/'Результаты 2 кл. мат'!$B44</f>
        <v>0.16363636363636364</v>
      </c>
    </row>
    <row r="45" spans="1:12" ht="15.75">
      <c r="A45" s="1">
        <v>64</v>
      </c>
      <c r="B45" s="1">
        <v>75</v>
      </c>
      <c r="C45" s="19" t="str">
        <f>IF('Решаемость 2 кл. мат'!C45&lt;'Необъективность 2 кл. мат'!C$63,"ДА","НЕТ")</f>
        <v>ДА</v>
      </c>
      <c r="D45" s="19" t="str">
        <f>IF('Решаемость 2 кл. мат'!D45&lt;'Необъективность 2 кл. мат'!D$63,"ДА","НЕТ")</f>
        <v>ДА</v>
      </c>
      <c r="E45" s="19" t="str">
        <f>IF('Решаемость 2 кл. мат'!E45&lt;'Необъективность 2 кл. мат'!E$63,"ДА","НЕТ")</f>
        <v>ДА</v>
      </c>
      <c r="F45" s="19" t="str">
        <f>IF('Решаемость 2 кл. мат'!F45&lt;'Необъективность 2 кл. мат'!F$63,"ДА","НЕТ")</f>
        <v>ДА</v>
      </c>
      <c r="G45" s="19" t="str">
        <f>IF('Решаемость 2 кл. мат'!G45&lt;'Необъективность 2 кл. мат'!G$63,"ДА","НЕТ")</f>
        <v>ДА</v>
      </c>
      <c r="H45" s="19" t="str">
        <f>IF('Решаемость 2 кл. мат'!H45&lt;'Необъективность 2 кл. мат'!H$63,"ДА","НЕТ")</f>
        <v>НЕТ</v>
      </c>
      <c r="I45" s="19">
        <f>'Результаты 2 кл. мат'!I45/'Результаты 2 кл. мат'!$B45</f>
        <v>6.6666666666666666E-2</v>
      </c>
      <c r="J45" s="19">
        <f>'Результаты 2 кл. мат'!J45/'Результаты 2 кл. мат'!$B45</f>
        <v>0.25333333333333335</v>
      </c>
      <c r="K45" s="19">
        <f>'Результаты 2 кл. мат'!K45/'Результаты 2 кл. мат'!$B45</f>
        <v>0.42666666666666669</v>
      </c>
      <c r="L45" s="19">
        <f>'Результаты 2 кл. мат'!L45/'Результаты 2 кл. мат'!$B45</f>
        <v>0.25333333333333335</v>
      </c>
    </row>
    <row r="46" spans="1:12" ht="15.75">
      <c r="A46" s="1">
        <v>65</v>
      </c>
      <c r="B46" s="1">
        <v>25</v>
      </c>
      <c r="C46" s="19" t="str">
        <f>IF('Решаемость 2 кл. мат'!C46&lt;'Необъективность 2 кл. мат'!C$63,"ДА","НЕТ")</f>
        <v>ДА</v>
      </c>
      <c r="D46" s="19" t="str">
        <f>IF('Решаемость 2 кл. мат'!D46&lt;'Необъективность 2 кл. мат'!D$63,"ДА","НЕТ")</f>
        <v>ДА</v>
      </c>
      <c r="E46" s="19" t="str">
        <f>IF('Решаемость 2 кл. мат'!E46&lt;'Необъективность 2 кл. мат'!E$63,"ДА","НЕТ")</f>
        <v>ДА</v>
      </c>
      <c r="F46" s="19" t="str">
        <f>IF('Решаемость 2 кл. мат'!F46&lt;'Необъективность 2 кл. мат'!F$63,"ДА","НЕТ")</f>
        <v>ДА</v>
      </c>
      <c r="G46" s="19" t="str">
        <f>IF('Решаемость 2 кл. мат'!G46&lt;'Необъективность 2 кл. мат'!G$63,"ДА","НЕТ")</f>
        <v>ДА</v>
      </c>
      <c r="H46" s="19" t="str">
        <f>IF('Решаемость 2 кл. мат'!H46&lt;'Необъективность 2 кл. мат'!H$63,"ДА","НЕТ")</f>
        <v>ДА</v>
      </c>
      <c r="I46" s="19">
        <f>'Результаты 2 кл. мат'!I46/'Результаты 2 кл. мат'!$B46</f>
        <v>0.6</v>
      </c>
      <c r="J46" s="19">
        <f>'Результаты 2 кл. мат'!J46/'Результаты 2 кл. мат'!$B46</f>
        <v>0.16</v>
      </c>
      <c r="K46" s="19">
        <f>'Результаты 2 кл. мат'!K46/'Результаты 2 кл. мат'!$B46</f>
        <v>0.24</v>
      </c>
      <c r="L46" s="19">
        <f>'Результаты 2 кл. мат'!L46/'Результаты 2 кл. мат'!$B46</f>
        <v>0</v>
      </c>
    </row>
    <row r="47" spans="1:12" ht="15.75">
      <c r="A47" s="1">
        <v>66</v>
      </c>
      <c r="B47" s="1">
        <v>58</v>
      </c>
      <c r="C47" s="19" t="str">
        <f>IF('Решаемость 2 кл. мат'!C47&lt;'Необъективность 2 кл. мат'!C$63,"ДА","НЕТ")</f>
        <v>ДА</v>
      </c>
      <c r="D47" s="19" t="str">
        <f>IF('Решаемость 2 кл. мат'!D47&lt;'Необъективность 2 кл. мат'!D$63,"ДА","НЕТ")</f>
        <v>ДА</v>
      </c>
      <c r="E47" s="19" t="str">
        <f>IF('Решаемость 2 кл. мат'!E47&lt;'Необъективность 2 кл. мат'!E$63,"ДА","НЕТ")</f>
        <v>ДА</v>
      </c>
      <c r="F47" s="19" t="str">
        <f>IF('Решаемость 2 кл. мат'!F47&lt;'Необъективность 2 кл. мат'!F$63,"ДА","НЕТ")</f>
        <v>ДА</v>
      </c>
      <c r="G47" s="19" t="str">
        <f>IF('Решаемость 2 кл. мат'!G47&lt;'Необъективность 2 кл. мат'!G$63,"ДА","НЕТ")</f>
        <v>ДА</v>
      </c>
      <c r="H47" s="19" t="str">
        <f>IF('Решаемость 2 кл. мат'!H47&lt;'Необъективность 2 кл. мат'!H$63,"ДА","НЕТ")</f>
        <v>ДА</v>
      </c>
      <c r="I47" s="19">
        <f>'Результаты 2 кл. мат'!I47/'Результаты 2 кл. мат'!$B47</f>
        <v>0.13793103448275862</v>
      </c>
      <c r="J47" s="19">
        <f>'Результаты 2 кл. мат'!J47/'Результаты 2 кл. мат'!$B47</f>
        <v>0.32758620689655171</v>
      </c>
      <c r="K47" s="19">
        <f>'Результаты 2 кл. мат'!K47/'Результаты 2 кл. мат'!$B47</f>
        <v>0.41379310344827586</v>
      </c>
      <c r="L47" s="19">
        <f>'Результаты 2 кл. мат'!L47/'Результаты 2 кл. мат'!$B47</f>
        <v>0.1206896551724138</v>
      </c>
    </row>
    <row r="48" spans="1:12" ht="15.75">
      <c r="A48" s="1">
        <v>69</v>
      </c>
      <c r="B48" s="1">
        <v>102</v>
      </c>
      <c r="C48" s="19" t="str">
        <f>IF('Решаемость 2 кл. мат'!C48&lt;'Необъективность 2 кл. мат'!C$63,"ДА","НЕТ")</f>
        <v>НЕТ</v>
      </c>
      <c r="D48" s="19" t="str">
        <f>IF('Решаемость 2 кл. мат'!D48&lt;'Необъективность 2 кл. мат'!D$63,"ДА","НЕТ")</f>
        <v>НЕТ</v>
      </c>
      <c r="E48" s="19" t="str">
        <f>IF('Решаемость 2 кл. мат'!E48&lt;'Необъективность 2 кл. мат'!E$63,"ДА","НЕТ")</f>
        <v>НЕТ</v>
      </c>
      <c r="F48" s="19" t="str">
        <f>IF('Решаемость 2 кл. мат'!F48&lt;'Необъективность 2 кл. мат'!F$63,"ДА","НЕТ")</f>
        <v>ДА</v>
      </c>
      <c r="G48" s="19" t="str">
        <f>IF('Решаемость 2 кл. мат'!G48&lt;'Необъективность 2 кл. мат'!G$63,"ДА","НЕТ")</f>
        <v>НЕТ</v>
      </c>
      <c r="H48" s="19" t="str">
        <f>IF('Решаемость 2 кл. мат'!H48&lt;'Необъективность 2 кл. мат'!H$63,"ДА","НЕТ")</f>
        <v>ДА</v>
      </c>
      <c r="I48" s="19">
        <f>'Результаты 2 кл. мат'!I48/'Результаты 2 кл. мат'!$B48</f>
        <v>9.8039215686274508E-3</v>
      </c>
      <c r="J48" s="19">
        <f>'Результаты 2 кл. мат'!J48/'Результаты 2 кл. мат'!$B48</f>
        <v>5.8823529411764705E-2</v>
      </c>
      <c r="K48" s="19">
        <f>'Результаты 2 кл. мат'!K48/'Результаты 2 кл. мат'!$B48</f>
        <v>0.5</v>
      </c>
      <c r="L48" s="19">
        <f>'Результаты 2 кл. мат'!L48/'Результаты 2 кл. мат'!$B48</f>
        <v>0.43137254901960786</v>
      </c>
    </row>
    <row r="49" spans="1:12" ht="15.75">
      <c r="A49" s="1">
        <v>70</v>
      </c>
      <c r="B49" s="1">
        <v>32</v>
      </c>
      <c r="C49" s="19" t="str">
        <f>IF('Решаемость 2 кл. мат'!C49&lt;'Необъективность 2 кл. мат'!C$63,"ДА","НЕТ")</f>
        <v>ДА</v>
      </c>
      <c r="D49" s="19" t="str">
        <f>IF('Решаемость 2 кл. мат'!D49&lt;'Необъективность 2 кл. мат'!D$63,"ДА","НЕТ")</f>
        <v>ДА</v>
      </c>
      <c r="E49" s="19" t="str">
        <f>IF('Решаемость 2 кл. мат'!E49&lt;'Необъективность 2 кл. мат'!E$63,"ДА","НЕТ")</f>
        <v>ДА</v>
      </c>
      <c r="F49" s="19" t="str">
        <f>IF('Решаемость 2 кл. мат'!F49&lt;'Необъективность 2 кл. мат'!F$63,"ДА","НЕТ")</f>
        <v>ДА</v>
      </c>
      <c r="G49" s="19" t="str">
        <f>IF('Решаемость 2 кл. мат'!G49&lt;'Необъективность 2 кл. мат'!G$63,"ДА","НЕТ")</f>
        <v>ДА</v>
      </c>
      <c r="H49" s="19" t="str">
        <f>IF('Решаемость 2 кл. мат'!H49&lt;'Необъективность 2 кл. мат'!H$63,"ДА","НЕТ")</f>
        <v>ДА</v>
      </c>
      <c r="I49" s="19">
        <f>'Результаты 2 кл. мат'!I49/'Результаты 2 кл. мат'!$B49</f>
        <v>0.3125</v>
      </c>
      <c r="J49" s="19">
        <f>'Результаты 2 кл. мат'!J49/'Результаты 2 кл. мат'!$B49</f>
        <v>0.3125</v>
      </c>
      <c r="K49" s="19">
        <f>'Результаты 2 кл. мат'!K49/'Результаты 2 кл. мат'!$B49</f>
        <v>0.21875</v>
      </c>
      <c r="L49" s="19">
        <f>'Результаты 2 кл. мат'!L49/'Результаты 2 кл. мат'!$B49</f>
        <v>0.15625</v>
      </c>
    </row>
    <row r="50" spans="1:12" ht="15.75">
      <c r="A50" s="1">
        <v>71</v>
      </c>
      <c r="B50" s="1">
        <v>47</v>
      </c>
      <c r="C50" s="19" t="str">
        <f>IF('Решаемость 2 кл. мат'!C50&lt;'Необъективность 2 кл. мат'!C$63,"ДА","НЕТ")</f>
        <v>НЕТ</v>
      </c>
      <c r="D50" s="19" t="str">
        <f>IF('Решаемость 2 кл. мат'!D50&lt;'Необъективность 2 кл. мат'!D$63,"ДА","НЕТ")</f>
        <v>ДА</v>
      </c>
      <c r="E50" s="19" t="str">
        <f>IF('Решаемость 2 кл. мат'!E50&lt;'Необъективность 2 кл. мат'!E$63,"ДА","НЕТ")</f>
        <v>ДА</v>
      </c>
      <c r="F50" s="19" t="str">
        <f>IF('Решаемость 2 кл. мат'!F50&lt;'Необъективность 2 кл. мат'!F$63,"ДА","НЕТ")</f>
        <v>ДА</v>
      </c>
      <c r="G50" s="19" t="str">
        <f>IF('Решаемость 2 кл. мат'!G50&lt;'Необъективность 2 кл. мат'!G$63,"ДА","НЕТ")</f>
        <v>ДА</v>
      </c>
      <c r="H50" s="19" t="str">
        <f>IF('Решаемость 2 кл. мат'!H50&lt;'Необъективность 2 кл. мат'!H$63,"ДА","НЕТ")</f>
        <v>ДА</v>
      </c>
      <c r="I50" s="19">
        <f>'Результаты 2 кл. мат'!I50/'Результаты 2 кл. мат'!$B50</f>
        <v>0.10638297872340426</v>
      </c>
      <c r="J50" s="19">
        <f>'Результаты 2 кл. мат'!J50/'Результаты 2 кл. мат'!$B50</f>
        <v>0.38297872340425532</v>
      </c>
      <c r="K50" s="19">
        <f>'Результаты 2 кл. мат'!K50/'Результаты 2 кл. мат'!$B50</f>
        <v>0.2978723404255319</v>
      </c>
      <c r="L50" s="19">
        <f>'Результаты 2 кл. мат'!L50/'Результаты 2 кл. мат'!$B50</f>
        <v>0.21276595744680851</v>
      </c>
    </row>
    <row r="51" spans="1:12" ht="15.75">
      <c r="A51" s="1">
        <v>72</v>
      </c>
      <c r="B51" s="1">
        <v>34</v>
      </c>
      <c r="C51" s="19" t="str">
        <f>IF('Решаемость 2 кл. мат'!C51&lt;'Необъективность 2 кл. мат'!C$63,"ДА","НЕТ")</f>
        <v>ДА</v>
      </c>
      <c r="D51" s="19" t="str">
        <f>IF('Решаемость 2 кл. мат'!D51&lt;'Необъективность 2 кл. мат'!D$63,"ДА","НЕТ")</f>
        <v>ДА</v>
      </c>
      <c r="E51" s="19" t="str">
        <f>IF('Решаемость 2 кл. мат'!E51&lt;'Необъективность 2 кл. мат'!E$63,"ДА","НЕТ")</f>
        <v>ДА</v>
      </c>
      <c r="F51" s="19" t="str">
        <f>IF('Решаемость 2 кл. мат'!F51&lt;'Необъективность 2 кл. мат'!F$63,"ДА","НЕТ")</f>
        <v>ДА</v>
      </c>
      <c r="G51" s="19" t="str">
        <f>IF('Решаемость 2 кл. мат'!G51&lt;'Необъективность 2 кл. мат'!G$63,"ДА","НЕТ")</f>
        <v>ДА</v>
      </c>
      <c r="H51" s="19" t="str">
        <f>IF('Решаемость 2 кл. мат'!H51&lt;'Необъективность 2 кл. мат'!H$63,"ДА","НЕТ")</f>
        <v>ДА</v>
      </c>
      <c r="I51" s="19">
        <f>'Результаты 2 кл. мат'!I51/'Результаты 2 кл. мат'!$B51</f>
        <v>0.20588235294117646</v>
      </c>
      <c r="J51" s="19">
        <f>'Результаты 2 кл. мат'!J51/'Результаты 2 кл. мат'!$B51</f>
        <v>0.14705882352941177</v>
      </c>
      <c r="K51" s="19">
        <f>'Результаты 2 кл. мат'!K51/'Результаты 2 кл. мат'!$B51</f>
        <v>0.3235294117647059</v>
      </c>
      <c r="L51" s="19">
        <f>'Результаты 2 кл. мат'!L51/'Результаты 2 кл. мат'!$B51</f>
        <v>0.3235294117647059</v>
      </c>
    </row>
    <row r="52" spans="1:12" ht="15.75">
      <c r="A52" s="1">
        <v>77</v>
      </c>
      <c r="B52" s="1">
        <v>52</v>
      </c>
      <c r="C52" s="19" t="str">
        <f>IF('Решаемость 2 кл. мат'!C52&lt;'Необъективность 2 кл. мат'!C$63,"ДА","НЕТ")</f>
        <v>ДА</v>
      </c>
      <c r="D52" s="19" t="str">
        <f>IF('Решаемость 2 кл. мат'!D52&lt;'Необъективность 2 кл. мат'!D$63,"ДА","НЕТ")</f>
        <v>ДА</v>
      </c>
      <c r="E52" s="19" t="str">
        <f>IF('Решаемость 2 кл. мат'!E52&lt;'Необъективность 2 кл. мат'!E$63,"ДА","НЕТ")</f>
        <v>ДА</v>
      </c>
      <c r="F52" s="19" t="str">
        <f>IF('Решаемость 2 кл. мат'!F52&lt;'Необъективность 2 кл. мат'!F$63,"ДА","НЕТ")</f>
        <v>ДА</v>
      </c>
      <c r="G52" s="19" t="str">
        <f>IF('Решаемость 2 кл. мат'!G52&lt;'Необъективность 2 кл. мат'!G$63,"ДА","НЕТ")</f>
        <v>ДА</v>
      </c>
      <c r="H52" s="19" t="str">
        <f>IF('Решаемость 2 кл. мат'!H52&lt;'Необъективность 2 кл. мат'!H$63,"ДА","НЕТ")</f>
        <v>ДА</v>
      </c>
      <c r="I52" s="19">
        <f>'Результаты 2 кл. мат'!I52/'Результаты 2 кл. мат'!$B52</f>
        <v>3.8461538461538464E-2</v>
      </c>
      <c r="J52" s="19">
        <f>'Результаты 2 кл. мат'!J52/'Результаты 2 кл. мат'!$B52</f>
        <v>0.26923076923076922</v>
      </c>
      <c r="K52" s="19">
        <f>'Результаты 2 кл. мат'!K52/'Результаты 2 кл. мат'!$B52</f>
        <v>0.48076923076923078</v>
      </c>
      <c r="L52" s="19">
        <f>'Результаты 2 кл. мат'!L52/'Результаты 2 кл. мат'!$B52</f>
        <v>0.21153846153846154</v>
      </c>
    </row>
    <row r="53" spans="1:12" ht="15.75">
      <c r="A53" s="1">
        <v>80</v>
      </c>
      <c r="B53" s="1">
        <v>95</v>
      </c>
      <c r="C53" s="19" t="str">
        <f>IF('Решаемость 2 кл. мат'!C53&lt;'Необъективность 2 кл. мат'!C$63,"ДА","НЕТ")</f>
        <v>ДА</v>
      </c>
      <c r="D53" s="19" t="str">
        <f>IF('Решаемость 2 кл. мат'!D53&lt;'Необъективность 2 кл. мат'!D$63,"ДА","НЕТ")</f>
        <v>ДА</v>
      </c>
      <c r="E53" s="19" t="str">
        <f>IF('Решаемость 2 кл. мат'!E53&lt;'Необъективность 2 кл. мат'!E$63,"ДА","НЕТ")</f>
        <v>ДА</v>
      </c>
      <c r="F53" s="19" t="str">
        <f>IF('Решаемость 2 кл. мат'!F53&lt;'Необъективность 2 кл. мат'!F$63,"ДА","НЕТ")</f>
        <v>ДА</v>
      </c>
      <c r="G53" s="19" t="str">
        <f>IF('Решаемость 2 кл. мат'!G53&lt;'Необъективность 2 кл. мат'!G$63,"ДА","НЕТ")</f>
        <v>ДА</v>
      </c>
      <c r="H53" s="19" t="str">
        <f>IF('Решаемость 2 кл. мат'!H53&lt;'Необъективность 2 кл. мат'!H$63,"ДА","НЕТ")</f>
        <v>ДА</v>
      </c>
      <c r="I53" s="19">
        <f>'Результаты 2 кл. мат'!I53/'Результаты 2 кл. мат'!$B53</f>
        <v>0.18947368421052632</v>
      </c>
      <c r="J53" s="19">
        <f>'Результаты 2 кл. мат'!J53/'Результаты 2 кл. мат'!$B53</f>
        <v>0.31578947368421051</v>
      </c>
      <c r="K53" s="19">
        <f>'Результаты 2 кл. мат'!K53/'Результаты 2 кл. мат'!$B53</f>
        <v>0.33684210526315789</v>
      </c>
      <c r="L53" s="19">
        <f>'Результаты 2 кл. мат'!L53/'Результаты 2 кл. мат'!$B53</f>
        <v>0.15789473684210525</v>
      </c>
    </row>
    <row r="54" spans="1:12" ht="15.75">
      <c r="A54" s="1">
        <v>81</v>
      </c>
      <c r="B54" s="1">
        <v>104</v>
      </c>
      <c r="C54" s="19" t="str">
        <f>IF('Решаемость 2 кл. мат'!C54&lt;'Необъективность 2 кл. мат'!C$63,"ДА","НЕТ")</f>
        <v>НЕТ</v>
      </c>
      <c r="D54" s="19" t="str">
        <f>IF('Решаемость 2 кл. мат'!D54&lt;'Необъективность 2 кл. мат'!D$63,"ДА","НЕТ")</f>
        <v>ДА</v>
      </c>
      <c r="E54" s="19" t="str">
        <f>IF('Решаемость 2 кл. мат'!E54&lt;'Необъективность 2 кл. мат'!E$63,"ДА","НЕТ")</f>
        <v>ДА</v>
      </c>
      <c r="F54" s="19" t="str">
        <f>IF('Решаемость 2 кл. мат'!F54&lt;'Необъективность 2 кл. мат'!F$63,"ДА","НЕТ")</f>
        <v>ДА</v>
      </c>
      <c r="G54" s="19" t="str">
        <f>IF('Решаемость 2 кл. мат'!G54&lt;'Необъективность 2 кл. мат'!G$63,"ДА","НЕТ")</f>
        <v>НЕТ</v>
      </c>
      <c r="H54" s="19" t="str">
        <f>IF('Решаемость 2 кл. мат'!H54&lt;'Необъективность 2 кл. мат'!H$63,"ДА","НЕТ")</f>
        <v>ДА</v>
      </c>
      <c r="I54" s="19">
        <f>'Результаты 2 кл. мат'!I54/'Результаты 2 кл. мат'!$B54</f>
        <v>3.8461538461538464E-2</v>
      </c>
      <c r="J54" s="19">
        <f>'Результаты 2 кл. мат'!J54/'Результаты 2 кл. мат'!$B54</f>
        <v>0.19230769230769232</v>
      </c>
      <c r="K54" s="19">
        <f>'Результаты 2 кл. мат'!K54/'Результаты 2 кл. мат'!$B54</f>
        <v>0.47115384615384615</v>
      </c>
      <c r="L54" s="19">
        <f>'Результаты 2 кл. мат'!L54/'Результаты 2 кл. мат'!$B54</f>
        <v>0.29807692307692307</v>
      </c>
    </row>
    <row r="55" spans="1:12" ht="15.75">
      <c r="A55" s="1">
        <v>87</v>
      </c>
      <c r="B55" s="1">
        <v>55</v>
      </c>
      <c r="C55" s="19" t="str">
        <f>IF('Решаемость 2 кл. мат'!C55&lt;'Необъективность 2 кл. мат'!C$63,"ДА","НЕТ")</f>
        <v>ДА</v>
      </c>
      <c r="D55" s="19" t="str">
        <f>IF('Решаемость 2 кл. мат'!D55&lt;'Необъективность 2 кл. мат'!D$63,"ДА","НЕТ")</f>
        <v>ДА</v>
      </c>
      <c r="E55" s="19" t="str">
        <f>IF('Решаемость 2 кл. мат'!E55&lt;'Необъективность 2 кл. мат'!E$63,"ДА","НЕТ")</f>
        <v>ДА</v>
      </c>
      <c r="F55" s="19" t="str">
        <f>IF('Решаемость 2 кл. мат'!F55&lt;'Необъективность 2 кл. мат'!F$63,"ДА","НЕТ")</f>
        <v>ДА</v>
      </c>
      <c r="G55" s="19" t="str">
        <f>IF('Решаемость 2 кл. мат'!G55&lt;'Необъективность 2 кл. мат'!G$63,"ДА","НЕТ")</f>
        <v>ДА</v>
      </c>
      <c r="H55" s="19" t="str">
        <f>IF('Решаемость 2 кл. мат'!H55&lt;'Необъективность 2 кл. мат'!H$63,"ДА","НЕТ")</f>
        <v>НЕТ</v>
      </c>
      <c r="I55" s="19">
        <f>'Результаты 2 кл. мат'!I55/'Результаты 2 кл. мат'!$B55</f>
        <v>9.0909090909090912E-2</v>
      </c>
      <c r="J55" s="19">
        <f>'Результаты 2 кл. мат'!J55/'Результаты 2 кл. мат'!$B55</f>
        <v>0.14545454545454545</v>
      </c>
      <c r="K55" s="19">
        <f>'Результаты 2 кл. мат'!K55/'Результаты 2 кл. мат'!$B55</f>
        <v>0.58181818181818179</v>
      </c>
      <c r="L55" s="19">
        <f>'Результаты 2 кл. мат'!L55/'Результаты 2 кл. мат'!$B55</f>
        <v>0.18181818181818182</v>
      </c>
    </row>
    <row r="56" spans="1:12" ht="15.75">
      <c r="A56" s="1">
        <v>90</v>
      </c>
      <c r="B56" s="1">
        <v>39</v>
      </c>
      <c r="C56" s="19" t="str">
        <f>IF('Решаемость 2 кл. мат'!C56&lt;'Необъективность 2 кл. мат'!C$63,"ДА","НЕТ")</f>
        <v>ДА</v>
      </c>
      <c r="D56" s="19" t="str">
        <f>IF('Решаемость 2 кл. мат'!D56&lt;'Необъективность 2 кл. мат'!D$63,"ДА","НЕТ")</f>
        <v>ДА</v>
      </c>
      <c r="E56" s="19" t="str">
        <f>IF('Решаемость 2 кл. мат'!E56&lt;'Необъективность 2 кл. мат'!E$63,"ДА","НЕТ")</f>
        <v>ДА</v>
      </c>
      <c r="F56" s="19" t="str">
        <f>IF('Решаемость 2 кл. мат'!F56&lt;'Необъективность 2 кл. мат'!F$63,"ДА","НЕТ")</f>
        <v>ДА</v>
      </c>
      <c r="G56" s="19" t="str">
        <f>IF('Решаемость 2 кл. мат'!G56&lt;'Необъективность 2 кл. мат'!G$63,"ДА","НЕТ")</f>
        <v>ДА</v>
      </c>
      <c r="H56" s="19" t="str">
        <f>IF('Решаемость 2 кл. мат'!H56&lt;'Необъективность 2 кл. мат'!H$63,"ДА","НЕТ")</f>
        <v>ДА</v>
      </c>
      <c r="I56" s="19">
        <f>'Результаты 2 кл. мат'!I56/'Результаты 2 кл. мат'!$B56</f>
        <v>0.15384615384615385</v>
      </c>
      <c r="J56" s="19">
        <f>'Результаты 2 кл. мат'!J56/'Результаты 2 кл. мат'!$B56</f>
        <v>0.23076923076923078</v>
      </c>
      <c r="K56" s="19">
        <f>'Результаты 2 кл. мат'!K56/'Результаты 2 кл. мат'!$B56</f>
        <v>0.33333333333333331</v>
      </c>
      <c r="L56" s="19">
        <f>'Результаты 2 кл. мат'!L56/'Результаты 2 кл. мат'!$B56</f>
        <v>0.28205128205128205</v>
      </c>
    </row>
    <row r="57" spans="1:12" ht="15.75">
      <c r="A57" s="1">
        <v>95</v>
      </c>
      <c r="B57" s="1">
        <v>98</v>
      </c>
      <c r="C57" s="19" t="str">
        <f>IF('Решаемость 2 кл. мат'!C57&lt;'Необъективность 2 кл. мат'!C$63,"ДА","НЕТ")</f>
        <v>ДА</v>
      </c>
      <c r="D57" s="19" t="str">
        <f>IF('Решаемость 2 кл. мат'!D57&lt;'Необъективность 2 кл. мат'!D$63,"ДА","НЕТ")</f>
        <v>ДА</v>
      </c>
      <c r="E57" s="19" t="str">
        <f>IF('Решаемость 2 кл. мат'!E57&lt;'Необъективность 2 кл. мат'!E$63,"ДА","НЕТ")</f>
        <v>ДА</v>
      </c>
      <c r="F57" s="19" t="str">
        <f>IF('Решаемость 2 кл. мат'!F57&lt;'Необъективность 2 кл. мат'!F$63,"ДА","НЕТ")</f>
        <v>ДА</v>
      </c>
      <c r="G57" s="19" t="str">
        <f>IF('Решаемость 2 кл. мат'!G57&lt;'Необъективность 2 кл. мат'!G$63,"ДА","НЕТ")</f>
        <v>НЕТ</v>
      </c>
      <c r="H57" s="19" t="str">
        <f>IF('Решаемость 2 кл. мат'!H57&lt;'Необъективность 2 кл. мат'!H$63,"ДА","НЕТ")</f>
        <v>ДА</v>
      </c>
      <c r="I57" s="19">
        <f>'Результаты 2 кл. мат'!I57/'Результаты 2 кл. мат'!$B57</f>
        <v>0</v>
      </c>
      <c r="J57" s="19">
        <f>'Результаты 2 кл. мат'!J57/'Результаты 2 кл. мат'!$B57</f>
        <v>0.17346938775510204</v>
      </c>
      <c r="K57" s="19">
        <f>'Результаты 2 кл. мат'!K57/'Результаты 2 кл. мат'!$B57</f>
        <v>0.47959183673469385</v>
      </c>
      <c r="L57" s="19">
        <f>'Результаты 2 кл. мат'!L57/'Результаты 2 кл. мат'!$B57</f>
        <v>0.34693877551020408</v>
      </c>
    </row>
    <row r="58" spans="1:12" ht="15.75">
      <c r="A58" s="1">
        <v>100</v>
      </c>
      <c r="B58" s="1">
        <v>257</v>
      </c>
      <c r="C58" s="19" t="str">
        <f>IF('Решаемость 2 кл. мат'!C58&lt;'Необъективность 2 кл. мат'!C$63,"ДА","НЕТ")</f>
        <v>ДА</v>
      </c>
      <c r="D58" s="19" t="str">
        <f>IF('Решаемость 2 кл. мат'!D58&lt;'Необъективность 2 кл. мат'!D$63,"ДА","НЕТ")</f>
        <v>ДА</v>
      </c>
      <c r="E58" s="19" t="str">
        <f>IF('Решаемость 2 кл. мат'!E58&lt;'Необъективность 2 кл. мат'!E$63,"ДА","НЕТ")</f>
        <v>ДА</v>
      </c>
      <c r="F58" s="19" t="str">
        <f>IF('Решаемость 2 кл. мат'!F58&lt;'Необъективность 2 кл. мат'!F$63,"ДА","НЕТ")</f>
        <v>ДА</v>
      </c>
      <c r="G58" s="19" t="str">
        <f>IF('Решаемость 2 кл. мат'!G58&lt;'Необъективность 2 кл. мат'!G$63,"ДА","НЕТ")</f>
        <v>ДА</v>
      </c>
      <c r="H58" s="19" t="str">
        <f>IF('Решаемость 2 кл. мат'!H58&lt;'Необъективность 2 кл. мат'!H$63,"ДА","НЕТ")</f>
        <v>ДА</v>
      </c>
      <c r="I58" s="19">
        <f>'Результаты 2 кл. мат'!I58/'Результаты 2 кл. мат'!$B58</f>
        <v>6.2256809338521402E-2</v>
      </c>
      <c r="J58" s="19">
        <f>'Результаты 2 кл. мат'!J58/'Результаты 2 кл. мат'!$B58</f>
        <v>0.2723735408560311</v>
      </c>
      <c r="K58" s="19">
        <f>'Результаты 2 кл. мат'!K58/'Результаты 2 кл. мат'!$B58</f>
        <v>0.50194552529182879</v>
      </c>
      <c r="L58" s="19">
        <f>'Результаты 2 кл. мат'!L58/'Результаты 2 кл. мат'!$B58</f>
        <v>0.16342412451361868</v>
      </c>
    </row>
    <row r="59" spans="1:12" ht="15.75">
      <c r="A59" s="1">
        <v>138</v>
      </c>
      <c r="B59" s="1">
        <v>31</v>
      </c>
      <c r="C59" s="19" t="str">
        <f>IF('Решаемость 2 кл. мат'!C59&lt;'Необъективность 2 кл. мат'!C$63,"ДА","НЕТ")</f>
        <v>ДА</v>
      </c>
      <c r="D59" s="19" t="str">
        <f>IF('Решаемость 2 кл. мат'!D59&lt;'Необъективность 2 кл. мат'!D$63,"ДА","НЕТ")</f>
        <v>ДА</v>
      </c>
      <c r="E59" s="19" t="str">
        <f>IF('Решаемость 2 кл. мат'!E59&lt;'Необъективность 2 кл. мат'!E$63,"ДА","НЕТ")</f>
        <v>ДА</v>
      </c>
      <c r="F59" s="19" t="str">
        <f>IF('Решаемость 2 кл. мат'!F59&lt;'Необъективность 2 кл. мат'!F$63,"ДА","НЕТ")</f>
        <v>ДА</v>
      </c>
      <c r="G59" s="19" t="str">
        <f>IF('Решаемость 2 кл. мат'!G59&lt;'Необъективность 2 кл. мат'!G$63,"ДА","НЕТ")</f>
        <v>ДА</v>
      </c>
      <c r="H59" s="19" t="str">
        <f>IF('Решаемость 2 кл. мат'!H59&lt;'Необъективность 2 кл. мат'!H$63,"ДА","НЕТ")</f>
        <v>ДА</v>
      </c>
      <c r="I59" s="19">
        <f>'Результаты 2 кл. мат'!I59/'Результаты 2 кл. мат'!$B59</f>
        <v>0.32258064516129031</v>
      </c>
      <c r="J59" s="19">
        <f>'Результаты 2 кл. мат'!J59/'Результаты 2 кл. мат'!$B59</f>
        <v>0.29032258064516131</v>
      </c>
      <c r="K59" s="19">
        <f>'Результаты 2 кл. мат'!K59/'Результаты 2 кл. мат'!$B59</f>
        <v>0.29032258064516131</v>
      </c>
      <c r="L59" s="19">
        <f>'Результаты 2 кл. мат'!L59/'Результаты 2 кл. мат'!$B59</f>
        <v>9.6774193548387094E-2</v>
      </c>
    </row>
    <row r="60" spans="1:12" ht="15.75">
      <c r="A60" s="1">
        <v>144</v>
      </c>
      <c r="B60" s="1">
        <v>35</v>
      </c>
      <c r="C60" s="19" t="str">
        <f>IF('Решаемость 2 кл. мат'!C60&lt;'Необъективность 2 кл. мат'!C$63,"ДА","НЕТ")</f>
        <v>ДА</v>
      </c>
      <c r="D60" s="19" t="str">
        <f>IF('Решаемость 2 кл. мат'!D60&lt;'Необъективность 2 кл. мат'!D$63,"ДА","НЕТ")</f>
        <v>ДА</v>
      </c>
      <c r="E60" s="19" t="str">
        <f>IF('Решаемость 2 кл. мат'!E60&lt;'Необъективность 2 кл. мат'!E$63,"ДА","НЕТ")</f>
        <v>ДА</v>
      </c>
      <c r="F60" s="19" t="str">
        <f>IF('Решаемость 2 кл. мат'!F60&lt;'Необъективность 2 кл. мат'!F$63,"ДА","НЕТ")</f>
        <v>ДА</v>
      </c>
      <c r="G60" s="19" t="str">
        <f>IF('Решаемость 2 кл. мат'!G60&lt;'Необъективность 2 кл. мат'!G$63,"ДА","НЕТ")</f>
        <v>ДА</v>
      </c>
      <c r="H60" s="19" t="str">
        <f>IF('Решаемость 2 кл. мат'!H60&lt;'Необъективность 2 кл. мат'!H$63,"ДА","НЕТ")</f>
        <v>ДА</v>
      </c>
      <c r="I60" s="19">
        <f>'Результаты 2 кл. мат'!I60/'Результаты 2 кл. мат'!$B60</f>
        <v>0.22857142857142856</v>
      </c>
      <c r="J60" s="19">
        <f>'Результаты 2 кл. мат'!J60/'Результаты 2 кл. мат'!$B60</f>
        <v>0.48571428571428571</v>
      </c>
      <c r="K60" s="19">
        <f>'Результаты 2 кл. мат'!K60/'Результаты 2 кл. мат'!$B60</f>
        <v>0.22857142857142856</v>
      </c>
      <c r="L60" s="19">
        <f>'Результаты 2 кл. мат'!L60/'Результаты 2 кл. мат'!$B60</f>
        <v>5.7142857142857141E-2</v>
      </c>
    </row>
    <row r="61" spans="1:12" ht="37.5">
      <c r="A61" s="2" t="s">
        <v>16</v>
      </c>
      <c r="B61" s="2">
        <f>'Результаты 2 кл. мат'!B61</f>
        <v>3804</v>
      </c>
      <c r="C61" s="22">
        <f>'Результаты 2 кл. мат'!C61/'Результаты 2 кл. мат'!$B61/4</f>
        <v>0.84411146161934802</v>
      </c>
      <c r="D61" s="22">
        <f>'Результаты 2 кл. мат'!D61/'Результаты 2 кл. мат'!$B61/5</f>
        <v>0.75609884332281807</v>
      </c>
      <c r="E61" s="22">
        <f>'Результаты 2 кл. мат'!E61/'Результаты 2 кл. мат'!$B61/6</f>
        <v>0.68357868909919384</v>
      </c>
      <c r="F61" s="22">
        <f>'Результаты 2 кл. мат'!F61/'Результаты 2 кл. мат'!$B61/2</f>
        <v>0.81558885383806523</v>
      </c>
      <c r="G61" s="22">
        <f>'Результаты 2 кл. мат'!G61/'Результаты 2 кл. мат'!$B61/2</f>
        <v>0.69768664563617244</v>
      </c>
      <c r="H61" s="22">
        <f>'Результаты 2 кл. мат'!H61/'Результаты 2 кл. мат'!$B61/2</f>
        <v>0.7640641430073607</v>
      </c>
      <c r="I61" s="23">
        <f>'Результаты 2 кл. мат'!I61/'Результаты 2 кл. мат'!$B61</f>
        <v>9.2271293375394317E-2</v>
      </c>
      <c r="J61" s="24">
        <f>'Результаты 2 кл. мат'!J61/'Результаты 2 кл. мат'!$B61</f>
        <v>0.25078864353312302</v>
      </c>
      <c r="K61" s="25">
        <f>'Результаты 2 кл. мат'!K61/'Результаты 2 кл. мат'!$B61</f>
        <v>0.44821240799158779</v>
      </c>
      <c r="L61" s="26">
        <f>'Результаты 2 кл. мат'!L61/'Результаты 2 кл. мат'!$B61</f>
        <v>0.20846477392218718</v>
      </c>
    </row>
    <row r="62" spans="1:12" ht="18.75">
      <c r="A62" s="28" t="s">
        <v>17</v>
      </c>
      <c r="B62" s="28"/>
      <c r="C62" s="7">
        <f>STDEV('Решаемость 2 кл. мат'!C2:C60)</f>
        <v>7.2954878314426333E-2</v>
      </c>
      <c r="D62" s="7">
        <f>STDEV('Решаемость 2 кл. мат'!D2:D60)</f>
        <v>0.12032083932143273</v>
      </c>
      <c r="E62" s="7">
        <f>STDEV('Решаемость 2 кл. мат'!E2:E60)</f>
        <v>0.14004800750480484</v>
      </c>
      <c r="F62" s="7">
        <f>STDEV('Решаемость 2 кл. мат'!F2:F60)</f>
        <v>0.14853718768377477</v>
      </c>
      <c r="G62" s="7">
        <f>STDEV('Решаемость 2 кл. мат'!G2:G60)</f>
        <v>0.12665753087145032</v>
      </c>
      <c r="H62" s="7">
        <f>STDEV('Решаемость 2 кл. мат'!H2:H60)</f>
        <v>0.11076430284027132</v>
      </c>
      <c r="I62" s="7"/>
      <c r="J62" s="7"/>
      <c r="K62" s="7"/>
      <c r="L62" s="7"/>
    </row>
    <row r="63" spans="1:12" ht="18.75">
      <c r="A63" s="29" t="s">
        <v>18</v>
      </c>
      <c r="B63" s="30"/>
      <c r="C63" s="8">
        <f>C61+C62</f>
        <v>0.9170663399337744</v>
      </c>
      <c r="D63" s="8">
        <f t="shared" ref="D63:H63" si="0">D61+D62</f>
        <v>0.87641968264425074</v>
      </c>
      <c r="E63" s="8">
        <f t="shared" si="0"/>
        <v>0.82362669660399868</v>
      </c>
      <c r="F63" s="8">
        <f t="shared" si="0"/>
        <v>0.96412604152184</v>
      </c>
      <c r="G63" s="8">
        <f t="shared" si="0"/>
        <v>0.82434417650762271</v>
      </c>
      <c r="H63" s="8">
        <f t="shared" si="0"/>
        <v>0.87482844584763197</v>
      </c>
      <c r="I63" s="8"/>
      <c r="J63" s="8"/>
      <c r="K63" s="8"/>
      <c r="L63" s="8"/>
    </row>
    <row r="64" spans="1:12" ht="18.75">
      <c r="A64" s="29" t="s">
        <v>19</v>
      </c>
      <c r="B64" s="30"/>
      <c r="C64" s="8">
        <f>C61-C62</f>
        <v>0.77115658330492165</v>
      </c>
      <c r="D64" s="8">
        <f t="shared" ref="D64:H64" si="1">D61-D62</f>
        <v>0.6357780040013854</v>
      </c>
      <c r="E64" s="8">
        <f t="shared" si="1"/>
        <v>0.543530681594389</v>
      </c>
      <c r="F64" s="8">
        <f t="shared" si="1"/>
        <v>0.66705166615429046</v>
      </c>
      <c r="G64" s="8">
        <f t="shared" si="1"/>
        <v>0.57102911476472218</v>
      </c>
      <c r="H64" s="8">
        <f t="shared" si="1"/>
        <v>0.65329984016708942</v>
      </c>
      <c r="I64" s="8"/>
      <c r="J64" s="8"/>
      <c r="K64" s="8"/>
      <c r="L64" s="8"/>
    </row>
  </sheetData>
  <dataConsolidate/>
  <mergeCells count="3">
    <mergeCell ref="A62:B62"/>
    <mergeCell ref="A63:B63"/>
    <mergeCell ref="A64:B64"/>
  </mergeCells>
  <conditionalFormatting sqref="C2:L60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I2" sqref="I2:I25"/>
    </sheetView>
  </sheetViews>
  <sheetFormatPr defaultRowHeight="15"/>
  <cols>
    <col min="1" max="1" width="22.85546875" customWidth="1"/>
    <col min="2" max="2" width="19.28515625" customWidth="1"/>
    <col min="3" max="3" width="29.28515625" customWidth="1"/>
    <col min="4" max="4" width="21.5703125" customWidth="1"/>
    <col min="5" max="5" width="14" customWidth="1"/>
    <col min="6" max="6" width="24" customWidth="1"/>
    <col min="7" max="7" width="17.7109375" customWidth="1"/>
    <col min="8" max="8" width="16.42578125" customWidth="1"/>
    <col min="9" max="9" width="13.42578125" customWidth="1"/>
  </cols>
  <sheetData>
    <row r="1" spans="1:9" ht="141.75">
      <c r="A1" s="1" t="s">
        <v>0</v>
      </c>
      <c r="B1" s="1" t="s">
        <v>1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20</v>
      </c>
    </row>
    <row r="2" spans="1:9" ht="18.75">
      <c r="A2" s="1" t="s">
        <v>7</v>
      </c>
      <c r="B2" s="1">
        <v>64</v>
      </c>
      <c r="C2" s="19" t="str">
        <f>IF('Решаемость 2 кл. мат'!C2&gt;'Проблемные зоны 2 кл. мат'!C$64,"ДА","НЕТ")</f>
        <v>ДА</v>
      </c>
      <c r="D2" s="19" t="str">
        <f>IF('Решаемость 2 кл. мат'!D2&gt;'Проблемные зоны 2 кл. мат'!D$64,"ДА","НЕТ")</f>
        <v>ДА</v>
      </c>
      <c r="E2" s="19" t="str">
        <f>IF('Решаемость 2 кл. мат'!E2&gt;'Проблемные зоны 2 кл. мат'!E$64,"ДА","НЕТ")</f>
        <v>ДА</v>
      </c>
      <c r="F2" s="19" t="str">
        <f>IF('Решаемость 2 кл. мат'!F2&gt;'Проблемные зоны 2 кл. мат'!F$64,"ДА","НЕТ")</f>
        <v>ДА</v>
      </c>
      <c r="G2" s="19" t="str">
        <f>IF('Решаемость 2 кл. мат'!G2&gt;'Проблемные зоны 2 кл. мат'!G$64,"ДА","НЕТ")</f>
        <v>НЕТ</v>
      </c>
      <c r="H2" s="19" t="str">
        <f>IF('Решаемость 2 кл. мат'!H2&gt;'Проблемные зоны 2 кл. мат'!H$64,"ДА","НЕТ")</f>
        <v>ДА</v>
      </c>
      <c r="I2" s="9">
        <f>COUNTIF(C2:H2,"нет")</f>
        <v>1</v>
      </c>
    </row>
    <row r="3" spans="1:9" ht="18.75">
      <c r="A3" s="1" t="s">
        <v>28</v>
      </c>
      <c r="B3" s="1">
        <v>4</v>
      </c>
      <c r="C3" s="19" t="str">
        <f>IF('Решаемость 2 кл. мат'!C4&gt;'Проблемные зоны 2 кл. мат'!C$64,"ДА","НЕТ")</f>
        <v>ДА</v>
      </c>
      <c r="D3" s="19" t="str">
        <f>IF('Решаемость 2 кл. мат'!D4&gt;'Проблемные зоны 2 кл. мат'!D$64,"ДА","НЕТ")</f>
        <v>НЕТ</v>
      </c>
      <c r="E3" s="19" t="str">
        <f>IF('Решаемость 2 кл. мат'!E4&gt;'Проблемные зоны 2 кл. мат'!E$64,"ДА","НЕТ")</f>
        <v>НЕТ</v>
      </c>
      <c r="F3" s="19" t="str">
        <f>IF('Решаемость 2 кл. мат'!F4&gt;'Проблемные зоны 2 кл. мат'!F$64,"ДА","НЕТ")</f>
        <v>ДА</v>
      </c>
      <c r="G3" s="19" t="str">
        <f>IF('Решаемость 2 кл. мат'!G4&gt;'Проблемные зоны 2 кл. мат'!G$64,"ДА","НЕТ")</f>
        <v>НЕТ</v>
      </c>
      <c r="H3" s="19" t="str">
        <f>IF('Решаемость 2 кл. мат'!H4&gt;'Проблемные зоны 2 кл. мат'!H$64,"ДА","НЕТ")</f>
        <v>НЕТ</v>
      </c>
      <c r="I3" s="9">
        <f t="shared" ref="I3:I25" si="0">COUNTIF(C3:H3,"нет")</f>
        <v>4</v>
      </c>
    </row>
    <row r="4" spans="1:9" ht="18.75">
      <c r="A4" s="1" t="s">
        <v>29</v>
      </c>
      <c r="B4" s="1">
        <v>1</v>
      </c>
      <c r="C4" s="19" t="str">
        <f>IF('Решаемость 2 кл. мат'!C5&gt;'Проблемные зоны 2 кл. мат'!C$64,"ДА","НЕТ")</f>
        <v>НЕТ</v>
      </c>
      <c r="D4" s="19" t="str">
        <f>IF('Решаемость 2 кл. мат'!D5&gt;'Проблемные зоны 2 кл. мат'!D$64,"ДА","НЕТ")</f>
        <v>НЕТ</v>
      </c>
      <c r="E4" s="19" t="str">
        <f>IF('Решаемость 2 кл. мат'!E5&gt;'Проблемные зоны 2 кл. мат'!E$64,"ДА","НЕТ")</f>
        <v>НЕТ</v>
      </c>
      <c r="F4" s="19" t="str">
        <f>IF('Решаемость 2 кл. мат'!F5&gt;'Проблемные зоны 2 кл. мат'!F$64,"ДА","НЕТ")</f>
        <v>ДА</v>
      </c>
      <c r="G4" s="19" t="str">
        <f>IF('Решаемость 2 кл. мат'!G5&gt;'Проблемные зоны 2 кл. мат'!G$64,"ДА","НЕТ")</f>
        <v>ДА</v>
      </c>
      <c r="H4" s="19" t="str">
        <f>IF('Решаемость 2 кл. мат'!H5&gt;'Проблемные зоны 2 кл. мат'!H$64,"ДА","НЕТ")</f>
        <v>ДА</v>
      </c>
      <c r="I4" s="9">
        <f t="shared" si="0"/>
        <v>3</v>
      </c>
    </row>
    <row r="5" spans="1:9" ht="18.75">
      <c r="A5" s="1" t="s">
        <v>10</v>
      </c>
      <c r="B5" s="1">
        <v>6</v>
      </c>
      <c r="C5" s="19" t="str">
        <f>IF('Решаемость 2 кл. мат'!C7&gt;'Проблемные зоны 2 кл. мат'!C$64,"ДА","НЕТ")</f>
        <v>ДА</v>
      </c>
      <c r="D5" s="19" t="str">
        <f>IF('Решаемость 2 кл. мат'!D7&gt;'Проблемные зоны 2 кл. мат'!D$64,"ДА","НЕТ")</f>
        <v>ДА</v>
      </c>
      <c r="E5" s="19" t="str">
        <f>IF('Решаемость 2 кл. мат'!E7&gt;'Проблемные зоны 2 кл. мат'!E$64,"ДА","НЕТ")</f>
        <v>НЕТ</v>
      </c>
      <c r="F5" s="19" t="str">
        <f>IF('Решаемость 2 кл. мат'!F7&gt;'Проблемные зоны 2 кл. мат'!F$64,"ДА","НЕТ")</f>
        <v>ДА</v>
      </c>
      <c r="G5" s="19" t="str">
        <f>IF('Решаемость 2 кл. мат'!G7&gt;'Проблемные зоны 2 кл. мат'!G$64,"ДА","НЕТ")</f>
        <v>ДА</v>
      </c>
      <c r="H5" s="19" t="str">
        <f>IF('Решаемость 2 кл. мат'!H7&gt;'Проблемные зоны 2 кл. мат'!H$64,"ДА","НЕТ")</f>
        <v>ДА</v>
      </c>
      <c r="I5" s="9">
        <f t="shared" si="0"/>
        <v>1</v>
      </c>
    </row>
    <row r="6" spans="1:9" ht="18.75">
      <c r="A6" s="1" t="s">
        <v>13</v>
      </c>
      <c r="B6" s="1">
        <v>41</v>
      </c>
      <c r="C6" s="19" t="str">
        <f>IF('Решаемость 2 кл. мат'!C10&gt;'Проблемные зоны 2 кл. мат'!C$64,"ДА","НЕТ")</f>
        <v>ДА</v>
      </c>
      <c r="D6" s="19" t="str">
        <f>IF('Решаемость 2 кл. мат'!D10&gt;'Проблемные зоны 2 кл. мат'!D$64,"ДА","НЕТ")</f>
        <v>ДА</v>
      </c>
      <c r="E6" s="19" t="str">
        <f>IF('Решаемость 2 кл. мат'!E10&gt;'Проблемные зоны 2 кл. мат'!E$64,"ДА","НЕТ")</f>
        <v>НЕТ</v>
      </c>
      <c r="F6" s="19" t="str">
        <f>IF('Решаемость 2 кл. мат'!F10&gt;'Проблемные зоны 2 кл. мат'!F$64,"ДА","НЕТ")</f>
        <v>ДА</v>
      </c>
      <c r="G6" s="19" t="str">
        <f>IF('Решаемость 2 кл. мат'!G10&gt;'Проблемные зоны 2 кл. мат'!G$64,"ДА","НЕТ")</f>
        <v>ДА</v>
      </c>
      <c r="H6" s="19" t="str">
        <f>IF('Решаемость 2 кл. мат'!H10&gt;'Проблемные зоны 2 кл. мат'!H$64,"ДА","НЕТ")</f>
        <v>ДА</v>
      </c>
      <c r="I6" s="9">
        <f t="shared" si="0"/>
        <v>1</v>
      </c>
    </row>
    <row r="7" spans="1:9" ht="18.75">
      <c r="A7" s="1">
        <v>3</v>
      </c>
      <c r="B7" s="1">
        <v>24</v>
      </c>
      <c r="C7" s="19" t="str">
        <f>IF('Решаемость 2 кл. мат'!C12&gt;'Проблемные зоны 2 кл. мат'!C$64,"ДА","НЕТ")</f>
        <v>ДА</v>
      </c>
      <c r="D7" s="19" t="str">
        <f>IF('Решаемость 2 кл. мат'!D12&gt;'Проблемные зоны 2 кл. мат'!D$64,"ДА","НЕТ")</f>
        <v>НЕТ</v>
      </c>
      <c r="E7" s="19" t="str">
        <f>IF('Решаемость 2 кл. мат'!E12&gt;'Проблемные зоны 2 кл. мат'!E$64,"ДА","НЕТ")</f>
        <v>НЕТ</v>
      </c>
      <c r="F7" s="19" t="str">
        <f>IF('Решаемость 2 кл. мат'!F12&gt;'Проблемные зоны 2 кл. мат'!F$64,"ДА","НЕТ")</f>
        <v>НЕТ</v>
      </c>
      <c r="G7" s="19" t="str">
        <f>IF('Решаемость 2 кл. мат'!G12&gt;'Проблемные зоны 2 кл. мат'!G$64,"ДА","НЕТ")</f>
        <v>НЕТ</v>
      </c>
      <c r="H7" s="19" t="str">
        <f>IF('Решаемость 2 кл. мат'!H12&gt;'Проблемные зоны 2 кл. мат'!H$64,"ДА","НЕТ")</f>
        <v>НЕТ</v>
      </c>
      <c r="I7" s="9">
        <f t="shared" si="0"/>
        <v>5</v>
      </c>
    </row>
    <row r="8" spans="1:9" ht="18.75">
      <c r="A8" s="1">
        <v>4</v>
      </c>
      <c r="B8" s="1">
        <v>63</v>
      </c>
      <c r="C8" s="19" t="str">
        <f>IF('Решаемость 2 кл. мат'!C13&gt;'Проблемные зоны 2 кл. мат'!C$64,"ДА","НЕТ")</f>
        <v>НЕТ</v>
      </c>
      <c r="D8" s="19" t="str">
        <f>IF('Решаемость 2 кл. мат'!D13&gt;'Проблемные зоны 2 кл. мат'!D$64,"ДА","НЕТ")</f>
        <v>НЕТ</v>
      </c>
      <c r="E8" s="19" t="str">
        <f>IF('Решаемость 2 кл. мат'!E13&gt;'Проблемные зоны 2 кл. мат'!E$64,"ДА","НЕТ")</f>
        <v>НЕТ</v>
      </c>
      <c r="F8" s="19" t="str">
        <f>IF('Решаемость 2 кл. мат'!F13&gt;'Проблемные зоны 2 кл. мат'!F$64,"ДА","НЕТ")</f>
        <v>ДА</v>
      </c>
      <c r="G8" s="19" t="str">
        <f>IF('Решаемость 2 кл. мат'!G13&gt;'Проблемные зоны 2 кл. мат'!G$64,"ДА","НЕТ")</f>
        <v>ДА</v>
      </c>
      <c r="H8" s="19" t="str">
        <f>IF('Решаемость 2 кл. мат'!H13&gt;'Проблемные зоны 2 кл. мат'!H$64,"ДА","НЕТ")</f>
        <v>ДА</v>
      </c>
      <c r="I8" s="9">
        <f t="shared" si="0"/>
        <v>3</v>
      </c>
    </row>
    <row r="9" spans="1:9" ht="18.75">
      <c r="A9" s="1">
        <v>8</v>
      </c>
      <c r="B9" s="1">
        <v>74</v>
      </c>
      <c r="C9" s="19" t="str">
        <f>IF('Решаемость 2 кл. мат'!C17&gt;'Проблемные зоны 2 кл. мат'!C$64,"ДА","НЕТ")</f>
        <v>ДА</v>
      </c>
      <c r="D9" s="19" t="str">
        <f>IF('Решаемость 2 кл. мат'!D17&gt;'Проблемные зоны 2 кл. мат'!D$64,"ДА","НЕТ")</f>
        <v>ДА</v>
      </c>
      <c r="E9" s="19" t="str">
        <f>IF('Решаемость 2 кл. мат'!E17&gt;'Проблемные зоны 2 кл. мат'!E$64,"ДА","НЕТ")</f>
        <v>ДА</v>
      </c>
      <c r="F9" s="19" t="str">
        <f>IF('Решаемость 2 кл. мат'!F17&gt;'Проблемные зоны 2 кл. мат'!F$64,"ДА","НЕТ")</f>
        <v>ДА</v>
      </c>
      <c r="G9" s="19" t="str">
        <f>IF('Решаемость 2 кл. мат'!G17&gt;'Проблемные зоны 2 кл. мат'!G$64,"ДА","НЕТ")</f>
        <v>НЕТ</v>
      </c>
      <c r="H9" s="19" t="str">
        <f>IF('Решаемость 2 кл. мат'!H17&gt;'Проблемные зоны 2 кл. мат'!H$64,"ДА","НЕТ")</f>
        <v>ДА</v>
      </c>
      <c r="I9" s="9">
        <f t="shared" si="0"/>
        <v>1</v>
      </c>
    </row>
    <row r="10" spans="1:9" ht="18.75">
      <c r="A10" s="1">
        <v>9</v>
      </c>
      <c r="B10" s="1">
        <v>84</v>
      </c>
      <c r="C10" s="19" t="str">
        <f>IF('Решаемость 2 кл. мат'!C18&gt;'Проблемные зоны 2 кл. мат'!C$64,"ДА","НЕТ")</f>
        <v>ДА</v>
      </c>
      <c r="D10" s="19" t="str">
        <f>IF('Решаемость 2 кл. мат'!D18&gt;'Проблемные зоны 2 кл. мат'!D$64,"ДА","НЕТ")</f>
        <v>ДА</v>
      </c>
      <c r="E10" s="19" t="str">
        <f>IF('Решаемость 2 кл. мат'!E18&gt;'Проблемные зоны 2 кл. мат'!E$64,"ДА","НЕТ")</f>
        <v>ДА</v>
      </c>
      <c r="F10" s="19" t="str">
        <f>IF('Решаемость 2 кл. мат'!F18&gt;'Проблемные зоны 2 кл. мат'!F$64,"ДА","НЕТ")</f>
        <v>НЕТ</v>
      </c>
      <c r="G10" s="19" t="str">
        <f>IF('Решаемость 2 кл. мат'!G18&gt;'Проблемные зоны 2 кл. мат'!G$64,"ДА","НЕТ")</f>
        <v>ДА</v>
      </c>
      <c r="H10" s="19" t="str">
        <f>IF('Решаемость 2 кл. мат'!H18&gt;'Проблемные зоны 2 кл. мат'!H$64,"ДА","НЕТ")</f>
        <v>ДА</v>
      </c>
      <c r="I10" s="9">
        <f t="shared" si="0"/>
        <v>1</v>
      </c>
    </row>
    <row r="11" spans="1:9" ht="18.75">
      <c r="A11" s="1">
        <v>12</v>
      </c>
      <c r="B11" s="1">
        <v>42</v>
      </c>
      <c r="C11" s="19" t="str">
        <f>IF('Решаемость 2 кл. мат'!C20&gt;'Проблемные зоны 2 кл. мат'!C$64,"ДА","НЕТ")</f>
        <v>НЕТ</v>
      </c>
      <c r="D11" s="19" t="str">
        <f>IF('Решаемость 2 кл. мат'!D20&gt;'Проблемные зоны 2 кл. мат'!D$64,"ДА","НЕТ")</f>
        <v>ДА</v>
      </c>
      <c r="E11" s="19" t="str">
        <f>IF('Решаемость 2 кл. мат'!E20&gt;'Проблемные зоны 2 кл. мат'!E$64,"ДА","НЕТ")</f>
        <v>ДА</v>
      </c>
      <c r="F11" s="19" t="str">
        <f>IF('Решаемость 2 кл. мат'!F20&gt;'Проблемные зоны 2 кл. мат'!F$64,"ДА","НЕТ")</f>
        <v>НЕТ</v>
      </c>
      <c r="G11" s="19" t="str">
        <f>IF('Решаемость 2 кл. мат'!G20&gt;'Проблемные зоны 2 кл. мат'!G$64,"ДА","НЕТ")</f>
        <v>НЕТ</v>
      </c>
      <c r="H11" s="19" t="str">
        <f>IF('Решаемость 2 кл. мат'!H20&gt;'Проблемные зоны 2 кл. мат'!H$64,"ДА","НЕТ")</f>
        <v>ДА</v>
      </c>
      <c r="I11" s="9">
        <f t="shared" si="0"/>
        <v>3</v>
      </c>
    </row>
    <row r="12" spans="1:9" ht="18.75">
      <c r="A12" s="1">
        <v>20</v>
      </c>
      <c r="B12" s="1">
        <v>54</v>
      </c>
      <c r="C12" s="19" t="str">
        <f>IF('Решаемость 2 кл. мат'!C22&gt;'Проблемные зоны 2 кл. мат'!C$64,"ДА","НЕТ")</f>
        <v>НЕТ</v>
      </c>
      <c r="D12" s="19" t="str">
        <f>IF('Решаемость 2 кл. мат'!D22&gt;'Проблемные зоны 2 кл. мат'!D$64,"ДА","НЕТ")</f>
        <v>ДА</v>
      </c>
      <c r="E12" s="19" t="str">
        <f>IF('Решаемость 2 кл. мат'!E22&gt;'Проблемные зоны 2 кл. мат'!E$64,"ДА","НЕТ")</f>
        <v>ДА</v>
      </c>
      <c r="F12" s="19" t="str">
        <f>IF('Решаемость 2 кл. мат'!F22&gt;'Проблемные зоны 2 кл. мат'!F$64,"ДА","НЕТ")</f>
        <v>ДА</v>
      </c>
      <c r="G12" s="19" t="str">
        <f>IF('Решаемость 2 кл. мат'!G22&gt;'Проблемные зоны 2 кл. мат'!G$64,"ДА","НЕТ")</f>
        <v>ДА</v>
      </c>
      <c r="H12" s="19" t="str">
        <f>IF('Решаемость 2 кл. мат'!H22&gt;'Проблемные зоны 2 кл. мат'!H$64,"ДА","НЕТ")</f>
        <v>ДА</v>
      </c>
      <c r="I12" s="9">
        <f t="shared" si="0"/>
        <v>1</v>
      </c>
    </row>
    <row r="13" spans="1:9" ht="18.75">
      <c r="A13" s="1">
        <v>30</v>
      </c>
      <c r="B13" s="1">
        <v>81</v>
      </c>
      <c r="C13" s="19" t="str">
        <f>IF('Решаемость 2 кл. мат'!C26&gt;'Проблемные зоны 2 кл. мат'!C$64,"ДА","НЕТ")</f>
        <v>ДА</v>
      </c>
      <c r="D13" s="19" t="str">
        <f>IF('Решаемость 2 кл. мат'!D26&gt;'Проблемные зоны 2 кл. мат'!D$64,"ДА","НЕТ")</f>
        <v>ДА</v>
      </c>
      <c r="E13" s="19" t="str">
        <f>IF('Решаемость 2 кл. мат'!E26&gt;'Проблемные зоны 2 кл. мат'!E$64,"ДА","НЕТ")</f>
        <v>ДА</v>
      </c>
      <c r="F13" s="19" t="str">
        <f>IF('Решаемость 2 кл. мат'!F26&gt;'Проблемные зоны 2 кл. мат'!F$64,"ДА","НЕТ")</f>
        <v>НЕТ</v>
      </c>
      <c r="G13" s="19" t="str">
        <f>IF('Решаемость 2 кл. мат'!G26&gt;'Проблемные зоны 2 кл. мат'!G$64,"ДА","НЕТ")</f>
        <v>ДА</v>
      </c>
      <c r="H13" s="19" t="str">
        <f>IF('Решаемость 2 кл. мат'!H26&gt;'Проблемные зоны 2 кл. мат'!H$64,"ДА","НЕТ")</f>
        <v>ДА</v>
      </c>
      <c r="I13" s="9">
        <f t="shared" si="0"/>
        <v>1</v>
      </c>
    </row>
    <row r="14" spans="1:9" ht="18.75">
      <c r="A14" s="1">
        <v>33</v>
      </c>
      <c r="B14" s="1">
        <v>47</v>
      </c>
      <c r="C14" s="19" t="str">
        <f>IF('Решаемость 2 кл. мат'!C28&gt;'Проблемные зоны 2 кл. мат'!C$64,"ДА","НЕТ")</f>
        <v>ДА</v>
      </c>
      <c r="D14" s="19" t="str">
        <f>IF('Решаемость 2 кл. мат'!D28&gt;'Проблемные зоны 2 кл. мат'!D$64,"ДА","НЕТ")</f>
        <v>ДА</v>
      </c>
      <c r="E14" s="19" t="str">
        <f>IF('Решаемость 2 кл. мат'!E28&gt;'Проблемные зоны 2 кл. мат'!E$64,"ДА","НЕТ")</f>
        <v>НЕТ</v>
      </c>
      <c r="F14" s="19" t="str">
        <f>IF('Решаемость 2 кл. мат'!F28&gt;'Проблемные зоны 2 кл. мат'!F$64,"ДА","НЕТ")</f>
        <v>НЕТ</v>
      </c>
      <c r="G14" s="19" t="str">
        <f>IF('Решаемость 2 кл. мат'!G28&gt;'Проблемные зоны 2 кл. мат'!G$64,"ДА","НЕТ")</f>
        <v>ДА</v>
      </c>
      <c r="H14" s="19" t="str">
        <f>IF('Решаемость 2 кл. мат'!H28&gt;'Проблемные зоны 2 кл. мат'!H$64,"ДА","НЕТ")</f>
        <v>НЕТ</v>
      </c>
      <c r="I14" s="9">
        <f t="shared" si="0"/>
        <v>3</v>
      </c>
    </row>
    <row r="15" spans="1:9" ht="18.75">
      <c r="A15" s="1">
        <v>35</v>
      </c>
      <c r="B15" s="1">
        <v>46</v>
      </c>
      <c r="C15" s="19" t="str">
        <f>IF('Решаемость 2 кл. мат'!C30&gt;'Проблемные зоны 2 кл. мат'!C$64,"ДА","НЕТ")</f>
        <v>НЕТ</v>
      </c>
      <c r="D15" s="19" t="str">
        <f>IF('Решаемость 2 кл. мат'!D30&gt;'Проблемные зоны 2 кл. мат'!D$64,"ДА","НЕТ")</f>
        <v>ДА</v>
      </c>
      <c r="E15" s="19" t="str">
        <f>IF('Решаемость 2 кл. мат'!E30&gt;'Проблемные зоны 2 кл. мат'!E$64,"ДА","НЕТ")</f>
        <v>ДА</v>
      </c>
      <c r="F15" s="19" t="str">
        <f>IF('Решаемость 2 кл. мат'!F30&gt;'Проблемные зоны 2 кл. мат'!F$64,"ДА","НЕТ")</f>
        <v>НЕТ</v>
      </c>
      <c r="G15" s="19" t="str">
        <f>IF('Решаемость 2 кл. мат'!G30&gt;'Проблемные зоны 2 кл. мат'!G$64,"ДА","НЕТ")</f>
        <v>ДА</v>
      </c>
      <c r="H15" s="19" t="str">
        <f>IF('Решаемость 2 кл. мат'!H30&gt;'Проблемные зоны 2 кл. мат'!H$64,"ДА","НЕТ")</f>
        <v>НЕТ</v>
      </c>
      <c r="I15" s="9">
        <f t="shared" si="0"/>
        <v>3</v>
      </c>
    </row>
    <row r="16" spans="1:9" ht="18.75">
      <c r="A16" s="1">
        <v>38</v>
      </c>
      <c r="B16" s="1">
        <v>37</v>
      </c>
      <c r="C16" s="19" t="str">
        <f>IF('Решаемость 2 кл. мат'!C32&gt;'Проблемные зоны 2 кл. мат'!C$64,"ДА","НЕТ")</f>
        <v>ДА</v>
      </c>
      <c r="D16" s="19" t="str">
        <f>IF('Решаемость 2 кл. мат'!D32&gt;'Проблемные зоны 2 кл. мат'!D$64,"ДА","НЕТ")</f>
        <v>ДА</v>
      </c>
      <c r="E16" s="19" t="str">
        <f>IF('Решаемость 2 кл. мат'!E32&gt;'Проблемные зоны 2 кл. мат'!E$64,"ДА","НЕТ")</f>
        <v>ДА</v>
      </c>
      <c r="F16" s="19" t="str">
        <f>IF('Решаемость 2 кл. мат'!F32&gt;'Проблемные зоны 2 кл. мат'!F$64,"ДА","НЕТ")</f>
        <v>ДА</v>
      </c>
      <c r="G16" s="19" t="str">
        <f>IF('Решаемость 2 кл. мат'!G32&gt;'Проблемные зоны 2 кл. мат'!G$64,"ДА","НЕТ")</f>
        <v>ДА</v>
      </c>
      <c r="H16" s="19" t="str">
        <f>IF('Решаемость 2 кл. мат'!H32&gt;'Проблемные зоны 2 кл. мат'!H$64,"ДА","НЕТ")</f>
        <v>НЕТ</v>
      </c>
      <c r="I16" s="9">
        <f t="shared" si="0"/>
        <v>1</v>
      </c>
    </row>
    <row r="17" spans="1:9" ht="18.75">
      <c r="A17" s="1">
        <v>41</v>
      </c>
      <c r="B17" s="1">
        <v>57</v>
      </c>
      <c r="C17" s="19" t="str">
        <f>IF('Решаемость 2 кл. мат'!C34&gt;'Проблемные зоны 2 кл. мат'!C$64,"ДА","НЕТ")</f>
        <v>ДА</v>
      </c>
      <c r="D17" s="19" t="str">
        <f>IF('Решаемость 2 кл. мат'!D34&gt;'Проблемные зоны 2 кл. мат'!D$64,"ДА","НЕТ")</f>
        <v>ДА</v>
      </c>
      <c r="E17" s="19" t="str">
        <f>IF('Решаемость 2 кл. мат'!E34&gt;'Проблемные зоны 2 кл. мат'!E$64,"ДА","НЕТ")</f>
        <v>ДА</v>
      </c>
      <c r="F17" s="19" t="str">
        <f>IF('Решаемость 2 кл. мат'!F34&gt;'Проблемные зоны 2 кл. мат'!F$64,"ДА","НЕТ")</f>
        <v>НЕТ</v>
      </c>
      <c r="G17" s="19" t="str">
        <f>IF('Решаемость 2 кл. мат'!G34&gt;'Проблемные зоны 2 кл. мат'!G$64,"ДА","НЕТ")</f>
        <v>ДА</v>
      </c>
      <c r="H17" s="19" t="str">
        <f>IF('Решаемость 2 кл. мат'!H34&gt;'Проблемные зоны 2 кл. мат'!H$64,"ДА","НЕТ")</f>
        <v>ДА</v>
      </c>
      <c r="I17" s="9">
        <f t="shared" si="0"/>
        <v>1</v>
      </c>
    </row>
    <row r="18" spans="1:9" ht="18.75">
      <c r="A18" s="1">
        <v>49</v>
      </c>
      <c r="B18" s="1">
        <v>43</v>
      </c>
      <c r="C18" s="19" t="str">
        <f>IF('Решаемость 2 кл. мат'!C39&gt;'Проблемные зоны 2 кл. мат'!C$64,"ДА","НЕТ")</f>
        <v>ДА</v>
      </c>
      <c r="D18" s="19" t="str">
        <f>IF('Решаемость 2 кл. мат'!D39&gt;'Проблемные зоны 2 кл. мат'!D$64,"ДА","НЕТ")</f>
        <v>ДА</v>
      </c>
      <c r="E18" s="19" t="str">
        <f>IF('Решаемость 2 кл. мат'!E39&gt;'Проблемные зоны 2 кл. мат'!E$64,"ДА","НЕТ")</f>
        <v>ДА</v>
      </c>
      <c r="F18" s="19" t="str">
        <f>IF('Решаемость 2 кл. мат'!F39&gt;'Проблемные зоны 2 кл. мат'!F$64,"ДА","НЕТ")</f>
        <v>ДА</v>
      </c>
      <c r="G18" s="19" t="str">
        <f>IF('Решаемость 2 кл. мат'!G39&gt;'Проблемные зоны 2 кл. мат'!G$64,"ДА","НЕТ")</f>
        <v>НЕТ</v>
      </c>
      <c r="H18" s="19" t="str">
        <f>IF('Решаемость 2 кл. мат'!H39&gt;'Проблемные зоны 2 кл. мат'!H$64,"ДА","НЕТ")</f>
        <v>ДА</v>
      </c>
      <c r="I18" s="9">
        <f t="shared" si="0"/>
        <v>1</v>
      </c>
    </row>
    <row r="19" spans="1:9" ht="18.75">
      <c r="A19" s="1">
        <v>56</v>
      </c>
      <c r="B19" s="1">
        <v>44</v>
      </c>
      <c r="C19" s="19" t="str">
        <f>IF('Решаемость 2 кл. мат'!C42&gt;'Проблемные зоны 2 кл. мат'!C$64,"ДА","НЕТ")</f>
        <v>ДА</v>
      </c>
      <c r="D19" s="19" t="str">
        <f>IF('Решаемость 2 кл. мат'!D42&gt;'Проблемные зоны 2 кл. мат'!D$64,"ДА","НЕТ")</f>
        <v>ДА</v>
      </c>
      <c r="E19" s="19" t="str">
        <f>IF('Решаемость 2 кл. мат'!E42&gt;'Проблемные зоны 2 кл. мат'!E$64,"ДА","НЕТ")</f>
        <v>ДА</v>
      </c>
      <c r="F19" s="19" t="str">
        <f>IF('Решаемость 2 кл. мат'!F42&gt;'Проблемные зоны 2 кл. мат'!F$64,"ДА","НЕТ")</f>
        <v>НЕТ</v>
      </c>
      <c r="G19" s="19" t="str">
        <f>IF('Решаемость 2 кл. мат'!G42&gt;'Проблемные зоны 2 кл. мат'!G$64,"ДА","НЕТ")</f>
        <v>ДА</v>
      </c>
      <c r="H19" s="19" t="str">
        <f>IF('Решаемость 2 кл. мат'!H42&gt;'Проблемные зоны 2 кл. мат'!H$64,"ДА","НЕТ")</f>
        <v>ДА</v>
      </c>
      <c r="I19" s="9">
        <f t="shared" si="0"/>
        <v>1</v>
      </c>
    </row>
    <row r="20" spans="1:9" ht="18.75">
      <c r="A20" s="1">
        <v>65</v>
      </c>
      <c r="B20" s="1">
        <v>25</v>
      </c>
      <c r="C20" s="19" t="str">
        <f>IF('Решаемость 2 кл. мат'!C46&gt;'Проблемные зоны 2 кл. мат'!C$64,"ДА","НЕТ")</f>
        <v>НЕТ</v>
      </c>
      <c r="D20" s="19" t="str">
        <f>IF('Решаемость 2 кл. мат'!D46&gt;'Проблемные зоны 2 кл. мат'!D$64,"ДА","НЕТ")</f>
        <v>НЕТ</v>
      </c>
      <c r="E20" s="19" t="str">
        <f>IF('Решаемость 2 кл. мат'!E46&gt;'Проблемные зоны 2 кл. мат'!E$64,"ДА","НЕТ")</f>
        <v>НЕТ</v>
      </c>
      <c r="F20" s="19" t="str">
        <f>IF('Решаемость 2 кл. мат'!F46&gt;'Проблемные зоны 2 кл. мат'!F$64,"ДА","НЕТ")</f>
        <v>НЕТ</v>
      </c>
      <c r="G20" s="19" t="str">
        <f>IF('Решаемость 2 кл. мат'!G46&gt;'Проблемные зоны 2 кл. мат'!G$64,"ДА","НЕТ")</f>
        <v>НЕТ</v>
      </c>
      <c r="H20" s="19" t="str">
        <f>IF('Решаемость 2 кл. мат'!H46&gt;'Проблемные зоны 2 кл. мат'!H$64,"ДА","НЕТ")</f>
        <v>НЕТ</v>
      </c>
      <c r="I20" s="9">
        <f t="shared" si="0"/>
        <v>6</v>
      </c>
    </row>
    <row r="21" spans="1:9" ht="18.75">
      <c r="A21" s="1">
        <v>71</v>
      </c>
      <c r="B21" s="1">
        <v>47</v>
      </c>
      <c r="C21" s="19" t="str">
        <f>IF('Решаемость 2 кл. мат'!C50&gt;'Проблемные зоны 2 кл. мат'!C$64,"ДА","НЕТ")</f>
        <v>ДА</v>
      </c>
      <c r="D21" s="19" t="str">
        <f>IF('Решаемость 2 кл. мат'!D50&gt;'Проблемные зоны 2 кл. мат'!D$64,"ДА","НЕТ")</f>
        <v>ДА</v>
      </c>
      <c r="E21" s="19" t="str">
        <f>IF('Решаемость 2 кл. мат'!E50&gt;'Проблемные зоны 2 кл. мат'!E$64,"ДА","НЕТ")</f>
        <v>ДА</v>
      </c>
      <c r="F21" s="19" t="str">
        <f>IF('Решаемость 2 кл. мат'!F50&gt;'Проблемные зоны 2 кл. мат'!F$64,"ДА","НЕТ")</f>
        <v>НЕТ</v>
      </c>
      <c r="G21" s="19" t="str">
        <f>IF('Решаемость 2 кл. мат'!G50&gt;'Проблемные зоны 2 кл. мат'!G$64,"ДА","НЕТ")</f>
        <v>ДА</v>
      </c>
      <c r="H21" s="19" t="str">
        <f>IF('Решаемость 2 кл. мат'!H50&gt;'Проблемные зоны 2 кл. мат'!H$64,"ДА","НЕТ")</f>
        <v>НЕТ</v>
      </c>
      <c r="I21" s="9">
        <f t="shared" si="0"/>
        <v>2</v>
      </c>
    </row>
    <row r="22" spans="1:9" ht="18.75">
      <c r="A22" s="1">
        <v>80</v>
      </c>
      <c r="B22" s="1">
        <v>95</v>
      </c>
      <c r="C22" s="19" t="str">
        <f>IF('Решаемость 2 кл. мат'!C53&gt;'Проблемные зоны 2 кл. мат'!C$64,"ДА","НЕТ")</f>
        <v>ДА</v>
      </c>
      <c r="D22" s="19" t="str">
        <f>IF('Решаемость 2 кл. мат'!D53&gt;'Проблемные зоны 2 кл. мат'!D$64,"ДА","НЕТ")</f>
        <v>ДА</v>
      </c>
      <c r="E22" s="19" t="str">
        <f>IF('Решаемость 2 кл. мат'!E53&gt;'Проблемные зоны 2 кл. мат'!E$64,"ДА","НЕТ")</f>
        <v>ДА</v>
      </c>
      <c r="F22" s="19" t="str">
        <f>IF('Решаемость 2 кл. мат'!F53&gt;'Проблемные зоны 2 кл. мат'!F$64,"ДА","НЕТ")</f>
        <v>НЕТ</v>
      </c>
      <c r="G22" s="19" t="str">
        <f>IF('Решаемость 2 кл. мат'!G53&gt;'Проблемные зоны 2 кл. мат'!G$64,"ДА","НЕТ")</f>
        <v>НЕТ</v>
      </c>
      <c r="H22" s="19" t="str">
        <f>IF('Решаемость 2 кл. мат'!H53&gt;'Проблемные зоны 2 кл. мат'!H$64,"ДА","НЕТ")</f>
        <v>НЕТ</v>
      </c>
      <c r="I22" s="9">
        <f t="shared" si="0"/>
        <v>3</v>
      </c>
    </row>
    <row r="23" spans="1:9" ht="18.75">
      <c r="A23" s="1">
        <v>90</v>
      </c>
      <c r="B23" s="1">
        <v>39</v>
      </c>
      <c r="C23" s="19" t="str">
        <f>IF('Решаемость 2 кл. мат'!C56&gt;'Проблемные зоны 2 кл. мат'!C$64,"ДА","НЕТ")</f>
        <v>ДА</v>
      </c>
      <c r="D23" s="19" t="str">
        <f>IF('Решаемость 2 кл. мат'!D56&gt;'Проблемные зоны 2 кл. мат'!D$64,"ДА","НЕТ")</f>
        <v>ДА</v>
      </c>
      <c r="E23" s="19" t="str">
        <f>IF('Решаемость 2 кл. мат'!E56&gt;'Проблемные зоны 2 кл. мат'!E$64,"ДА","НЕТ")</f>
        <v>ДА</v>
      </c>
      <c r="F23" s="19" t="str">
        <f>IF('Решаемость 2 кл. мат'!F56&gt;'Проблемные зоны 2 кл. мат'!F$64,"ДА","НЕТ")</f>
        <v>ДА</v>
      </c>
      <c r="G23" s="19" t="str">
        <f>IF('Решаемость 2 кл. мат'!G56&gt;'Проблемные зоны 2 кл. мат'!G$64,"ДА","НЕТ")</f>
        <v>ДА</v>
      </c>
      <c r="H23" s="19" t="str">
        <f>IF('Решаемость 2 кл. мат'!H56&gt;'Проблемные зоны 2 кл. мат'!H$64,"ДА","НЕТ")</f>
        <v>НЕТ</v>
      </c>
      <c r="I23" s="9">
        <f t="shared" si="0"/>
        <v>1</v>
      </c>
    </row>
    <row r="24" spans="1:9" ht="18.75">
      <c r="A24" s="1">
        <v>138</v>
      </c>
      <c r="B24" s="1">
        <v>31</v>
      </c>
      <c r="C24" s="19" t="str">
        <f>IF('Решаемость 2 кл. мат'!C59&gt;'Проблемные зоны 2 кл. мат'!C$64,"ДА","НЕТ")</f>
        <v>НЕТ</v>
      </c>
      <c r="D24" s="19" t="str">
        <f>IF('Решаемость 2 кл. мат'!D59&gt;'Проблемные зоны 2 кл. мат'!D$64,"ДА","НЕТ")</f>
        <v>НЕТ</v>
      </c>
      <c r="E24" s="19" t="str">
        <f>IF('Решаемость 2 кл. мат'!E59&gt;'Проблемные зоны 2 кл. мат'!E$64,"ДА","НЕТ")</f>
        <v>НЕТ</v>
      </c>
      <c r="F24" s="19" t="str">
        <f>IF('Решаемость 2 кл. мат'!F59&gt;'Проблемные зоны 2 кл. мат'!F$64,"ДА","НЕТ")</f>
        <v>НЕТ</v>
      </c>
      <c r="G24" s="19" t="str">
        <f>IF('Решаемость 2 кл. мат'!G59&gt;'Проблемные зоны 2 кл. мат'!G$64,"ДА","НЕТ")</f>
        <v>НЕТ</v>
      </c>
      <c r="H24" s="19" t="str">
        <f>IF('Решаемость 2 кл. мат'!H59&gt;'Проблемные зоны 2 кл. мат'!H$64,"ДА","НЕТ")</f>
        <v>НЕТ</v>
      </c>
      <c r="I24" s="9">
        <f t="shared" si="0"/>
        <v>6</v>
      </c>
    </row>
    <row r="25" spans="1:9" ht="18.75">
      <c r="A25" s="1">
        <v>144</v>
      </c>
      <c r="B25" s="1">
        <v>35</v>
      </c>
      <c r="C25" s="19" t="str">
        <f>IF('Решаемость 2 кл. мат'!C60&gt;'Проблемные зоны 2 кл. мат'!C$64,"ДА","НЕТ")</f>
        <v>НЕТ</v>
      </c>
      <c r="D25" s="19" t="str">
        <f>IF('Решаемость 2 кл. мат'!D60&gt;'Проблемные зоны 2 кл. мат'!D$64,"ДА","НЕТ")</f>
        <v>ДА</v>
      </c>
      <c r="E25" s="19" t="str">
        <f>IF('Решаемость 2 кл. мат'!E60&gt;'Проблемные зоны 2 кл. мат'!E$64,"ДА","НЕТ")</f>
        <v>НЕТ</v>
      </c>
      <c r="F25" s="19" t="str">
        <f>IF('Решаемость 2 кл. мат'!F60&gt;'Проблемные зоны 2 кл. мат'!F$64,"ДА","НЕТ")</f>
        <v>НЕТ</v>
      </c>
      <c r="G25" s="19" t="str">
        <f>IF('Решаемость 2 кл. мат'!G60&gt;'Проблемные зоны 2 кл. мат'!G$64,"ДА","НЕТ")</f>
        <v>ДА</v>
      </c>
      <c r="H25" s="19" t="str">
        <f>IF('Решаемость 2 кл. мат'!H60&gt;'Проблемные зоны 2 кл. мат'!H$64,"ДА","НЕТ")</f>
        <v>ДА</v>
      </c>
      <c r="I25" s="9">
        <f t="shared" si="0"/>
        <v>3</v>
      </c>
    </row>
    <row r="26" spans="1:9" ht="18.75">
      <c r="A26" s="31" t="s">
        <v>21</v>
      </c>
      <c r="B26" s="32"/>
      <c r="C26" s="14">
        <f>COUNTIF(C2:C25,"нет")</f>
        <v>8</v>
      </c>
      <c r="D26" s="14">
        <f t="shared" ref="D26:H26" si="1">COUNTIF(D2:D25,"нет")</f>
        <v>6</v>
      </c>
      <c r="E26" s="14">
        <f t="shared" si="1"/>
        <v>10</v>
      </c>
      <c r="F26" s="14">
        <f t="shared" si="1"/>
        <v>13</v>
      </c>
      <c r="G26" s="14">
        <f t="shared" si="1"/>
        <v>9</v>
      </c>
      <c r="H26" s="14">
        <f t="shared" si="1"/>
        <v>10</v>
      </c>
    </row>
  </sheetData>
  <mergeCells count="1">
    <mergeCell ref="A26:B26"/>
  </mergeCells>
  <conditionalFormatting sqref="C2:H25">
    <cfRule type="cellIs" dxfId="1" priority="3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"/>
  <sheetViews>
    <sheetView tabSelected="1" workbookViewId="0">
      <selection activeCell="A3" sqref="A3:XFD3"/>
    </sheetView>
  </sheetViews>
  <sheetFormatPr defaultRowHeight="15"/>
  <cols>
    <col min="1" max="1" width="16.42578125" customWidth="1"/>
    <col min="2" max="2" width="18.85546875" customWidth="1"/>
    <col min="3" max="8" width="14.7109375" customWidth="1"/>
    <col min="9" max="9" width="15.42578125" customWidth="1"/>
    <col min="10" max="10" width="20.28515625" customWidth="1"/>
  </cols>
  <sheetData>
    <row r="1" spans="1:10" ht="111">
      <c r="A1" s="1" t="s">
        <v>0</v>
      </c>
      <c r="B1" s="1" t="s">
        <v>1</v>
      </c>
      <c r="C1" s="1" t="s">
        <v>25</v>
      </c>
      <c r="D1" s="1" t="s">
        <v>26</v>
      </c>
      <c r="E1" s="1" t="s">
        <v>27</v>
      </c>
      <c r="F1" s="1" t="s">
        <v>23</v>
      </c>
      <c r="G1" s="1" t="s">
        <v>24</v>
      </c>
      <c r="H1" s="1" t="s">
        <v>2</v>
      </c>
      <c r="I1" s="9" t="s">
        <v>20</v>
      </c>
      <c r="J1" s="9" t="s">
        <v>22</v>
      </c>
    </row>
    <row r="2" spans="1:10" ht="18.75">
      <c r="A2" s="1">
        <v>71</v>
      </c>
      <c r="B2" s="1">
        <v>47</v>
      </c>
      <c r="C2" s="19" t="str">
        <f>IF('Решаемость 2 кл. мат'!C50&lt;'Необъективность 2 кл. мат'!C$63,"ДА","НЕТ")</f>
        <v>НЕТ</v>
      </c>
      <c r="D2" s="19" t="str">
        <f>IF('Решаемость 2 кл. мат'!D50&lt;'Необъективность 2 кл. мат'!D$63,"ДА","НЕТ")</f>
        <v>ДА</v>
      </c>
      <c r="E2" s="19" t="str">
        <f>IF('Решаемость 2 кл. мат'!E50&lt;'Необъективность 2 кл. мат'!E$63,"ДА","НЕТ")</f>
        <v>ДА</v>
      </c>
      <c r="F2" s="19" t="str">
        <f>IF('Решаемость 2 кл. мат'!F50&lt;'Необъективность 2 кл. мат'!F$63,"ДА","НЕТ")</f>
        <v>ДА</v>
      </c>
      <c r="G2" s="19" t="str">
        <f>IF('Решаемость 2 кл. мат'!G50&lt;'Необъективность 2 кл. мат'!G$63,"ДА","НЕТ")</f>
        <v>ДА</v>
      </c>
      <c r="H2" s="19" t="str">
        <f>IF('Решаемость 2 кл. мат'!H50&lt;'Необъективность 2 кл. мат'!H$63,"ДА","НЕТ")</f>
        <v>ДА</v>
      </c>
      <c r="I2" s="15">
        <f>'Адресные кейсы'!I21</f>
        <v>2</v>
      </c>
      <c r="J2" s="15">
        <f t="shared" ref="J2" si="0">COUNTIF(C2:H2, "нет")</f>
        <v>1</v>
      </c>
    </row>
    <row r="3" spans="1:10" ht="18.75">
      <c r="A3" s="31" t="s">
        <v>21</v>
      </c>
      <c r="B3" s="32"/>
      <c r="C3" s="14">
        <f t="shared" ref="C3:H3" si="1">COUNTIF(C2:C2,"нет")</f>
        <v>1</v>
      </c>
      <c r="D3" s="14">
        <f t="shared" si="1"/>
        <v>0</v>
      </c>
      <c r="E3" s="14">
        <f t="shared" si="1"/>
        <v>0</v>
      </c>
      <c r="F3" s="14">
        <f t="shared" si="1"/>
        <v>0</v>
      </c>
      <c r="G3" s="14">
        <f t="shared" si="1"/>
        <v>0</v>
      </c>
      <c r="H3" s="14">
        <f t="shared" si="1"/>
        <v>0</v>
      </c>
    </row>
  </sheetData>
  <mergeCells count="1">
    <mergeCell ref="A3:B3"/>
  </mergeCells>
  <conditionalFormatting sqref="C2:H2">
    <cfRule type="cellIs" dxfId="0" priority="4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Результаты 2 кл. мат</vt:lpstr>
      <vt:lpstr>Решаемость 2 кл. мат</vt:lpstr>
      <vt:lpstr>Проблемные зоны 2 кл. мат</vt:lpstr>
      <vt:lpstr>Необъективность 2 кл. мат</vt:lpstr>
      <vt:lpstr>Адресные кейсы</vt:lpstr>
      <vt:lpstr>Необьективность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2022-06-09T08:29:25Z</dcterms:modified>
</cp:coreProperties>
</file>